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20"/>
  </bookViews>
  <sheets>
    <sheet name="1" sheetId="1" r:id="rId1"/>
    <sheet name="Sheet1" sheetId="2" state="hidden" r:id="rId2"/>
  </sheets>
  <definedNames>
    <definedName name="_xlnm._FilterDatabase" localSheetId="0" hidden="1">'1'!$A$2:$J$153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<sst xmlns="http://schemas.openxmlformats.org/spreadsheetml/2006/main" count="348" uniqueCount="175">
  <si>
    <t>安徽省申报2021-2022年度新能源汽车推广应用补助资金清算车辆信息表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</si>
  <si>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</si>
  <si>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</si>
  <si>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</si>
  <si>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</si>
  <si>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</si>
  <si>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</si>
  <si>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地方审核结果</t>
  </si>
  <si>
    <t>地方核查情况</t>
  </si>
  <si>
    <t>地方拟申报新能源汽车（辆）</t>
  </si>
  <si>
    <t>地方拟申请补助资金
（万元）</t>
  </si>
  <si>
    <t>总计</t>
  </si>
  <si>
    <t>合计</t>
  </si>
  <si>
    <t>安徽江淮汽车集团股份有限公司</t>
  </si>
  <si>
    <t>小计</t>
  </si>
  <si>
    <t>HFC7002BEV2</t>
  </si>
  <si>
    <t>提交资料符合申报要求，审核通过</t>
  </si>
  <si>
    <t>抽查1辆车，检查申报材料真实性。</t>
  </si>
  <si>
    <t>HFC7002MEV7</t>
  </si>
  <si>
    <t>HFC7002BEV3</t>
  </si>
  <si>
    <t>HFC7000WEV7</t>
  </si>
  <si>
    <t>抽查4辆车，检查申报材料真实性。</t>
  </si>
  <si>
    <t>HFC7000WEV4</t>
  </si>
  <si>
    <t>HFC7001E1AEV5</t>
  </si>
  <si>
    <t>HFC7000WEV8</t>
  </si>
  <si>
    <t>HFC7002BEV</t>
  </si>
  <si>
    <t>HFC7000EWEV7</t>
  </si>
  <si>
    <t>HFC7002MEV4</t>
  </si>
  <si>
    <t>HFC7000BEV9</t>
  </si>
  <si>
    <t>HFC7001AEV5</t>
  </si>
  <si>
    <t>HFC7001EAEV10</t>
  </si>
  <si>
    <t>HFC7001AEV6</t>
  </si>
  <si>
    <t>HFC5021XLHAEV1</t>
  </si>
  <si>
    <t>抽查2辆车，检查申报材料真实性。</t>
  </si>
  <si>
    <t>HFC7000WEV10</t>
  </si>
  <si>
    <t>抽查8辆车，检查申报材料真实性。</t>
  </si>
  <si>
    <t>HFC7002BEV6</t>
  </si>
  <si>
    <t>HFC7000EWEV8</t>
  </si>
  <si>
    <t>HFC6483ECSEV6-W</t>
  </si>
  <si>
    <t>抽查7辆车，检查申报材料真实性。</t>
  </si>
  <si>
    <t>HFC6483ECSEV2-W</t>
  </si>
  <si>
    <t>抽查9辆车，检查申报材料真实性。通过不间断视频实地查看车辆3辆。</t>
  </si>
  <si>
    <t>HFC6502ECSEV5-W</t>
  </si>
  <si>
    <t>抽查12辆车，检查申报材料真实性。</t>
  </si>
  <si>
    <t>HFC6483ECSEV-W</t>
  </si>
  <si>
    <t>抽查6辆车，检查申报材料真实性。通过不间断视频实地查看车辆1辆。</t>
  </si>
  <si>
    <t>HFC6483ECSEV5-W</t>
  </si>
  <si>
    <t>抽查7辆车，检查申报材料真实性。通过不间断视频实地查看车辆1辆。</t>
  </si>
  <si>
    <t>HFC6502ECEV5-W</t>
  </si>
  <si>
    <t>HFC6483ECEV-W</t>
  </si>
  <si>
    <t>安徽华菱汽车有限公司</t>
  </si>
  <si>
    <t>HN4252H36C8BEV</t>
  </si>
  <si>
    <t>HN4253H36C8BEV</t>
  </si>
  <si>
    <t>奇瑞汽车股份有限公司</t>
  </si>
  <si>
    <t>SQR7000BEVT19</t>
  </si>
  <si>
    <t>SQR7000BEVT191</t>
  </si>
  <si>
    <t>SQR7000BEVT192</t>
  </si>
  <si>
    <t>抽查1辆车，检查申报材料真实性。通过不间断视频实地查看车辆1辆。</t>
  </si>
  <si>
    <t>奇瑞商用车(安徽)有限公司</t>
  </si>
  <si>
    <t>SQR5039XXYBEVK06</t>
  </si>
  <si>
    <t>SQR5180TXSBEV</t>
  </si>
  <si>
    <t>SQR5120TXSBEVWZ1</t>
  </si>
  <si>
    <t>SQR6480BEVF11</t>
  </si>
  <si>
    <t>抽查1辆车，检查申报材料真实性。赴车辆现场实地查看1辆，通过不间断视频实地查看3辆。</t>
  </si>
  <si>
    <t>SQR5032XXYBEVK06</t>
  </si>
  <si>
    <t>SQR5037XXYBEVK06</t>
  </si>
  <si>
    <t>SQR5040CCYBEVH16</t>
  </si>
  <si>
    <t>SQR1032BEVH08</t>
  </si>
  <si>
    <t>SQR5032XXYBEVH12</t>
  </si>
  <si>
    <t>SQR5035XXYBEVH12</t>
  </si>
  <si>
    <t>奇瑞新能源汽车股份有限公司</t>
  </si>
  <si>
    <t>NEQ7000BEVJ72N</t>
  </si>
  <si>
    <t>抽查5辆车，检查申报材料真实性。通过不间断视频实地查看车辆1辆。</t>
  </si>
  <si>
    <t>NEQ7000BEVJ72P</t>
  </si>
  <si>
    <t>抽查4辆车，检查申报材料真实性。通过不间断视频实地查看车辆1辆。</t>
  </si>
  <si>
    <t>NEQ6460BEVS61D</t>
  </si>
  <si>
    <t>NEQ7000BEVJ72Q</t>
  </si>
  <si>
    <t>抽查12辆车，检查申报材料真实性。赴车辆现场实地查看2辆。</t>
  </si>
  <si>
    <t>NEQ7000BEVJ60A</t>
  </si>
  <si>
    <t>NEQ7000BEVJ60</t>
  </si>
  <si>
    <t>NEQ7000BEVJ72B</t>
  </si>
  <si>
    <t>抽查13辆车，检查申报材料真实性。通过不间断视频实地查看3辆。</t>
  </si>
  <si>
    <t>NEQ7000BEVJ72F</t>
  </si>
  <si>
    <t>抽查3辆车，检查申报材料真实性。</t>
  </si>
  <si>
    <t>NEQ7000BEVJ72E</t>
  </si>
  <si>
    <t>NEQ7000BEVJ72G</t>
  </si>
  <si>
    <t>NEQ6460BEVS61A</t>
  </si>
  <si>
    <t>抽查5辆车，检查申报材料真实性。</t>
  </si>
  <si>
    <t>NEQ7000BEVJ72D</t>
  </si>
  <si>
    <t>NEQ6460BEVS61B</t>
  </si>
  <si>
    <t>安徽安凯汽车股份有限公司</t>
  </si>
  <si>
    <t>HFF6710K7EV21</t>
  </si>
  <si>
    <t>HFF6650GEV32</t>
  </si>
  <si>
    <t>HFF6110A6EV21</t>
  </si>
  <si>
    <t>HFF6100E9EV22</t>
  </si>
  <si>
    <t>HFF5030XXYEV2</t>
  </si>
  <si>
    <t>HN3311B36C7BEV</t>
  </si>
  <si>
    <t>HN4251H36C8BEV</t>
  </si>
  <si>
    <t>HN5311GJBB36C5BEV</t>
  </si>
  <si>
    <t>HN4251B36C6BEV</t>
  </si>
  <si>
    <t>HN4254H36C8BEV</t>
  </si>
  <si>
    <t>HN3310B36C1BEV</t>
  </si>
  <si>
    <t>抽查6辆车，检查申报材料真实性。</t>
  </si>
  <si>
    <t>HN3310B36D8BEV</t>
  </si>
  <si>
    <t>HN5316GJBB36C5BEV</t>
  </si>
  <si>
    <t>HN4250B36C6BEV</t>
  </si>
  <si>
    <t>抽查9辆车，检查申报材料真实性。</t>
  </si>
  <si>
    <t>HN5312GJBN36C5BEVY</t>
  </si>
  <si>
    <t>抽查10辆车，检查申报材料真实性。</t>
  </si>
  <si>
    <t>HFC6511REV1C7</t>
  </si>
  <si>
    <t>HFC5030XXYEV1W</t>
  </si>
  <si>
    <t>抽查2辆车，检查申报材料真实性。通过不间断视频实地查看车辆2辆。</t>
  </si>
  <si>
    <t>HFC5045XXYEV18</t>
  </si>
  <si>
    <t>HFC5045XXYEV1-2</t>
  </si>
  <si>
    <t>HFC5040XXYEV2</t>
  </si>
  <si>
    <t>HFC1045EV18</t>
  </si>
  <si>
    <t>HFC5049XXYEV6H</t>
  </si>
  <si>
    <t>抽查1辆车，检查申报材料真实性。通过不间断视频实地查看车辆2辆。</t>
  </si>
  <si>
    <t>抽查1辆车，检查申报材料真实性。通过不间断视频实地查看车辆5辆。</t>
  </si>
  <si>
    <t>抽查3辆车，检查申报材料真实性。通过不间断视频实地查看车辆2辆。</t>
  </si>
  <si>
    <t>HFC7000WEV12</t>
  </si>
  <si>
    <t>抽查13辆车，检查申报材料真实性。</t>
  </si>
  <si>
    <t>HFC7000WEV13</t>
  </si>
  <si>
    <t>HFC7000WEV15</t>
  </si>
  <si>
    <t>抽查8辆车，检查申报材料真实性。通过不间断视频实地查看车辆1辆。</t>
  </si>
  <si>
    <t>抽查6辆车，检查申报材料真实性。通过不间断视频实地查看车辆3辆。</t>
  </si>
  <si>
    <t>抽查20辆车，检查申报材料真实性。通过不间断视频实地查看车辆3辆。</t>
  </si>
  <si>
    <t>抽查16辆车，检查申报材料真实性。通过不间断视频实地查看车辆2辆。</t>
  </si>
  <si>
    <t>抽查3辆车，检查申报材料真实性。通过不间断视频实地查看车辆1辆。</t>
  </si>
  <si>
    <t>HFC7002CSEV1-W</t>
  </si>
  <si>
    <t>抽查25辆车，检查申报材料真实性。通过不间断视频实地查看车辆9辆。</t>
  </si>
  <si>
    <t>HFC6494ECSEV1-W</t>
  </si>
  <si>
    <t>抽查20辆车，检查申报材料真实性。通过不间断视频实地查看车辆6辆。</t>
  </si>
  <si>
    <t>HFC7003CSEV1-W</t>
  </si>
  <si>
    <t>抽查10辆车，检查申报材料真实性。通过不间断视频实地查看车辆3辆。</t>
  </si>
  <si>
    <t>合肥长安汽车有限公司</t>
  </si>
  <si>
    <t>SC7003AACBEV</t>
  </si>
  <si>
    <t>抽查1辆车，检查申报材料真实性。通过不间断视频实地查看1辆。</t>
  </si>
  <si>
    <t>SC7003AGDBEV</t>
  </si>
  <si>
    <t>抽查3辆车，检查申报材料真实性。通过不间断视频实地查看2辆。</t>
  </si>
  <si>
    <t>SC7003AGCBEV</t>
  </si>
  <si>
    <t>抽查20辆车，检查申报材料真实性。通过不间断视频实地查看3辆。</t>
  </si>
  <si>
    <t>SQR6470CHEVT1D</t>
  </si>
  <si>
    <t>抽查12辆车，检查申报材料真实性。通过不间断视频实地查看1辆。</t>
  </si>
  <si>
    <t>SQR6450CHEVT1C</t>
  </si>
  <si>
    <t>抽查76辆车，检查申报材料真实性。通过不间断视频实地查看3辆。</t>
  </si>
  <si>
    <t>抽查13辆车，检查申报材料真实性。通过不间断视频实地查看10辆。</t>
  </si>
  <si>
    <t>抽查35辆车，检查申报材料真实性。</t>
  </si>
  <si>
    <t>SQR5033XXYBEVH08</t>
  </si>
  <si>
    <t>SQR5047XXYBEVH16</t>
  </si>
  <si>
    <t>SQR1035BEVH08</t>
  </si>
  <si>
    <t>SQR6461CHEVF16</t>
  </si>
  <si>
    <t>抽查1辆车，检查申报材料真实性。赴车辆现场实地查看1辆。</t>
  </si>
  <si>
    <t>SQR5030XXYBEVH36</t>
  </si>
  <si>
    <t>抽查44辆车，检查申报材料真实性。赴车辆现场实地查看1辆。</t>
  </si>
  <si>
    <t>SQR5031XXYBEVH36</t>
  </si>
  <si>
    <t>抽查20辆车，检查申报材料真实性。通过不间断视频实地查看2辆。</t>
  </si>
  <si>
    <t>SQR5040ZZZBEVZY1</t>
  </si>
  <si>
    <t>SQR5035XXYBEVH08</t>
  </si>
  <si>
    <t>SQR5035CCYBEVH08</t>
  </si>
  <si>
    <t>NEQ7000BEVJ72U</t>
  </si>
  <si>
    <t>NEQ7000BEVJ72S</t>
  </si>
  <si>
    <t>抽查16辆车，检查申报材料真实性。赴车辆现场实地查看1辆。</t>
  </si>
  <si>
    <t>抽查8辆车，检查申报材料真实性。通过不间断视频实地查看车辆2辆。</t>
  </si>
  <si>
    <t>NEQ7000BEVJ72V</t>
  </si>
  <si>
    <t>NEQ7000BEVJ60E</t>
  </si>
  <si>
    <t>NEQ7000BEVJ72T</t>
  </si>
  <si>
    <t>NEQ7000BEVJ721</t>
  </si>
  <si>
    <t>NEQ7000BEVJ723</t>
  </si>
  <si>
    <t>NEQ7000BEVJ724</t>
  </si>
  <si>
    <t>NEQ7000BEVJ72Z</t>
  </si>
  <si>
    <t>NEQ7000BEVJ722</t>
  </si>
  <si>
    <t>NEQ7000BEVJ60F</t>
  </si>
  <si>
    <t>辆</t>
  </si>
  <si>
    <t>金额（万）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</si>
</sst>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8"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</font>
    <font>
      <sz val="11"/>
      <color rgb="FF00000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rgb="FF000000"/>
      </patternFill>
    </fill>
    <fill>
      <patternFill patternType="solid">
        <fgColor theme="5" tint="0.799951170384838"/>
        <bgColor rgb="FF000000"/>
      </patternFill>
    </fill>
    <fill>
      <patternFill patternType="solid">
        <fgColor theme="6" tint="0.799951170384838"/>
        <bgColor rgb="FF000000"/>
      </patternFill>
    </fill>
    <fill>
      <patternFill patternType="solid">
        <fgColor theme="8" tint="0.799951170384838"/>
        <bgColor rgb="FF000000"/>
      </patternFill>
    </fill>
    <fill>
      <patternFill patternType="solid">
        <fgColor theme="9" tint="0.799951170384838"/>
        <bgColor rgb="FF000000"/>
      </patternFill>
    </fill>
    <fill>
      <patternFill patternType="solid">
        <fgColor theme="4" tint="0.599963377788629"/>
        <bgColor rgb="FF000000"/>
      </patternFill>
    </fill>
    <fill>
      <patternFill patternType="solid">
        <fgColor theme="5" tint="0.599963377788629"/>
        <bgColor rgb="FF000000"/>
      </patternFill>
    </fill>
    <fill>
      <patternFill patternType="solid">
        <fgColor theme="6" tint="0.599963377788629"/>
        <bgColor rgb="FF000000"/>
      </patternFill>
    </fill>
    <fill>
      <patternFill patternType="solid">
        <fgColor theme="8" tint="0.599963377788629"/>
        <bgColor rgb="FF000000"/>
      </patternFill>
    </fill>
    <fill>
      <patternFill patternType="solid">
        <fgColor theme="4" tint="0.399975585192419"/>
        <bgColor rgb="FF000000"/>
      </patternFill>
    </fill>
    <fill>
      <patternFill patternType="solid">
        <fgColor theme="5" tint="0.39997558519241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599963377788629"/>
        <bgColor rgb="FF000000"/>
      </patternFill>
    </fill>
    <fill>
      <patternFill patternType="solid">
        <fgColor theme="7" tint="0.799951170384838"/>
        <bgColor rgb="FF000000"/>
      </patternFill>
    </fill>
    <fill>
      <patternFill patternType="solid">
        <fgColor theme="9" tint="0.39997558519241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6" tint="0.399975585192419"/>
        <bgColor rgb="FF000000"/>
      </patternFill>
    </fill>
    <fill>
      <patternFill patternType="solid">
        <fgColor theme="8" tint="0.399975585192419"/>
        <bgColor rgb="FF000000"/>
      </patternFill>
    </fill>
    <fill>
      <patternFill patternType="solid">
        <fgColor theme="9" tint="0.599963377788629"/>
        <bgColor rgb="FF000000"/>
      </patternFill>
    </fill>
    <fill>
      <patternFill patternType="solid">
        <fgColor theme="7" tint="0.399975585192419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16" applyNumberFormat="0" applyAlignment="0" applyProtection="0"/>
    <xf numFmtId="0" fontId="16" fillId="5" borderId="17" applyNumberFormat="0" applyAlignment="0" applyProtection="0"/>
    <xf numFmtId="0" fontId="17" fillId="5" borderId="16" applyNumberFormat="0" applyAlignment="0" applyProtection="0"/>
    <xf numFmtId="0" fontId="18" fillId="6" borderId="18" applyNumberFormat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0" fillId="37" borderId="0" applyNumberFormat="0" applyBorder="0" applyAlignment="0" applyProtection="0"/>
    <xf numFmtId="0" fontId="0" fillId="38" borderId="0" applyNumberFormat="0" applyBorder="0" applyAlignment="0" applyProtection="0"/>
    <xf numFmtId="0" fontId="0" fillId="39" borderId="0" applyNumberFormat="0" applyBorder="0" applyAlignment="0" applyProtection="0"/>
    <xf numFmtId="0" fontId="0" fillId="40" borderId="0" applyNumberFormat="0" applyBorder="0" applyAlignment="0" applyProtection="0"/>
    <xf numFmtId="0" fontId="0" fillId="41" borderId="0" applyNumberFormat="0" applyBorder="0" applyAlignment="0" applyProtection="0"/>
    <xf numFmtId="0" fontId="0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0" fillId="50" borderId="0" applyNumberFormat="0" applyBorder="0" applyAlignment="0" applyProtection="0"/>
    <xf numFmtId="0" fontId="0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7" fillId="0" borderId="0" applyAlignment="0"/>
    <xf numFmtId="0" fontId="0" fillId="56" borderId="0" applyNumberFormat="0" applyBorder="0" applyAlignment="0" applyProtection="0"/>
    <xf numFmtId="0" fontId="26" fillId="57" borderId="0" applyNumberFormat="0" applyBorder="0" applyAlignment="0" applyProtection="0"/>
  </cellStyleXfs>
  <cellXfs count="77"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43" fontId="1" fillId="0" borderId="0" xfId="0" applyNumberFormat="1" applyFont="1" applyBorder="1">
      <alignment vertical="center"/>
    </xf>
    <xf numFmtId="43" fontId="0" fillId="0" borderId="0" xfId="0" applyNumberFormat="1" applyFont="1" applyBorder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71" applyFont="1" applyBorder="1" applyAlignment="1">
      <alignment horizontal="center" vertical="center" wrapText="1"/>
    </xf>
    <xf numFmtId="0" fontId="5" fillId="0" borderId="3" xfId="71" applyFont="1" applyBorder="1" applyAlignment="1">
      <alignment horizontal="center" vertical="center" wrapText="1"/>
    </xf>
    <xf numFmtId="0" fontId="5" fillId="0" borderId="4" xfId="71" applyFont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71" applyFont="1" applyBorder="1" applyAlignment="1" applyProtection="1">
      <alignment horizontal="center" vertical="center" wrapText="1"/>
    </xf>
    <xf numFmtId="0" fontId="5" fillId="0" borderId="5" xfId="71" applyFont="1" applyBorder="1" applyAlignment="1">
      <alignment horizontal="center" vertical="center" wrapText="1"/>
    </xf>
    <xf numFmtId="0" fontId="5" fillId="0" borderId="6" xfId="71" applyFont="1" applyBorder="1" applyAlignment="1">
      <alignment horizontal="center" vertical="center" wrapText="1"/>
    </xf>
    <xf numFmtId="0" fontId="5" fillId="0" borderId="7" xfId="71" applyFont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0" fontId="6" fillId="0" borderId="2" xfId="71" applyFont="1" applyBorder="1" applyAlignment="1">
      <alignment horizontal="center" vertical="center" wrapText="1"/>
    </xf>
    <xf numFmtId="176" fontId="5" fillId="0" borderId="7" xfId="1" applyNumberFormat="1" applyFont="1" applyFill="1" applyBorder="1" applyAlignment="1">
      <alignment horizontal="center" vertical="center" wrapText="1"/>
    </xf>
    <xf numFmtId="0" fontId="6" fillId="0" borderId="8" xfId="71" applyFont="1" applyBorder="1" applyAlignment="1">
      <alignment horizontal="center" vertical="center" wrapText="1"/>
    </xf>
    <xf numFmtId="0" fontId="5" fillId="0" borderId="4" xfId="71" applyFont="1" applyBorder="1" applyAlignment="1">
      <alignment vertical="center" wrapText="1"/>
    </xf>
    <xf numFmtId="0" fontId="5" fillId="0" borderId="7" xfId="71" applyFont="1" applyBorder="1" applyAlignment="1">
      <alignment horizontal="left" vertical="center" wrapText="1"/>
    </xf>
    <xf numFmtId="0" fontId="6" fillId="0" borderId="4" xfId="71" applyFont="1" applyBorder="1" applyAlignment="1">
      <alignment horizontal="left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7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right" vertical="center" wrapText="1"/>
    </xf>
    <xf numFmtId="176" fontId="5" fillId="0" borderId="7" xfId="1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176" fontId="2" fillId="0" borderId="4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6" fillId="0" borderId="8" xfId="7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76" fontId="5" fillId="0" borderId="7" xfId="1" applyNumberFormat="1" applyFont="1" applyFill="1" applyBorder="1" applyAlignment="1">
      <alignment vertical="center" wrapText="1"/>
    </xf>
    <xf numFmtId="0" fontId="5" fillId="0" borderId="4" xfId="71" applyNumberFormat="1" applyFont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8" xfId="1" applyNumberFormat="1" applyFont="1" applyFill="1" applyBorder="1" applyAlignment="1">
      <alignment horizontal="center" vertical="center" wrapText="1"/>
    </xf>
    <xf numFmtId="176" fontId="3" fillId="0" borderId="11" xfId="1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4" xfId="71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4" xfId="7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11" xfId="71" applyFont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5" xfId="52"/>
    <cellStyle name="20% - 着色 6" xfId="53"/>
    <cellStyle name="40% - 着色 1" xfId="54"/>
    <cellStyle name="40% - 着色 2" xfId="55"/>
    <cellStyle name="40% - 着色 3" xfId="56"/>
    <cellStyle name="40% - 着色 5" xfId="57"/>
    <cellStyle name="60% - 着色 1" xfId="58"/>
    <cellStyle name="60% - 着色 2" xfId="59"/>
    <cellStyle name="着色 1" xfId="60"/>
    <cellStyle name="着色 2" xfId="61"/>
    <cellStyle name="着色 3" xfId="62"/>
    <cellStyle name="着色 6" xfId="63"/>
    <cellStyle name="着色 4" xfId="64"/>
    <cellStyle name="40% - 着色 4" xfId="65"/>
    <cellStyle name="20% - 着色 4" xfId="66"/>
    <cellStyle name="60% - 着色 6" xfId="67"/>
    <cellStyle name="着色 5" xfId="68"/>
    <cellStyle name="60% - 着色 3" xfId="69"/>
    <cellStyle name="60% - 着色 5" xfId="70"/>
    <cellStyle name="常规 3" xfId="71"/>
    <cellStyle name="40% - 着色 6" xfId="72"/>
    <cellStyle name="60% - 着色 4" xfId="7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第二批">
    <tabColor rgb="FFFFFF00"/>
  </sheetPr>
  <dimension ref="A1:Y153"/>
  <sheetViews>
    <sheetView tabSelected="1" zoomScale="85" zoomScaleNormal="85" topLeftCell="D1" workbookViewId="0">
      <selection activeCell="E114" sqref="E114"/>
    </sheetView>
  </sheetViews>
  <sheetFormatPr defaultColWidth="9" defaultRowHeight="14"/>
  <cols>
    <col min="1" max="1" width="6.55454545454545" style="7" customWidth="1"/>
    <col min="2" max="2" width="6.44545454545455" style="8" customWidth="1"/>
    <col min="3" max="3" width="17" style="8" customWidth="1"/>
    <col min="4" max="4" width="24.7636363636364" style="8" customWidth="1"/>
    <col min="5" max="5" width="14.7818181818182" style="9" customWidth="1"/>
    <col min="6" max="6" width="16" style="9"/>
    <col min="7" max="7" width="19.5181818181818" style="8" customWidth="1"/>
    <col min="8" max="8" width="76.4090909090909" style="8" customWidth="1"/>
    <col min="9" max="9" width="11.1090909090909" style="10" customWidth="1"/>
    <col min="10" max="10" width="13.7272727272727" style="11" customWidth="1"/>
    <col min="11" max="11" width="33.4" style="8"/>
    <col min="12" max="25" width="9.12727272727273" style="8"/>
    <col min="26" max="16384" width="9" style="12"/>
  </cols>
  <sheetData>
    <row r="1" ht="31.5" customHeight="1" spans="1:10">
      <c r="A1" s="13" t="s">
        <v>0</v>
      </c>
      <c r="B1" s="13"/>
      <c r="C1" s="13"/>
      <c r="D1" s="14"/>
      <c r="E1" s="15"/>
      <c r="F1" s="15"/>
      <c r="G1" s="13"/>
      <c r="H1" s="13"/>
      <c r="I1" s="15"/>
      <c r="J1" s="15"/>
    </row>
    <row r="2" ht="61" customHeight="1" spans="1:10">
      <c r="A2" s="16" t="s">
        <v>1</v>
      </c>
      <c r="B2" s="17" t="s">
        <v>2</v>
      </c>
      <c r="C2" s="16" t="s">
        <v>3</v>
      </c>
      <c r="D2" s="18" t="s">
        <v>4</v>
      </c>
      <c r="E2" s="19" t="s">
        <v>5</v>
      </c>
      <c r="F2" s="19" t="s">
        <v>6</v>
      </c>
      <c r="G2" s="20" t="s">
        <v>7</v>
      </c>
      <c r="H2" s="18" t="s">
        <v>8</v>
      </c>
      <c r="I2" s="57" t="s">
        <v>9</v>
      </c>
      <c r="J2" s="19" t="s">
        <v>10</v>
      </c>
    </row>
    <row r="3" ht="15" spans="1:10">
      <c r="A3" s="21" t="s">
        <v>11</v>
      </c>
      <c r="B3" s="22"/>
      <c r="C3" s="22"/>
      <c r="D3" s="23"/>
      <c r="E3" s="19">
        <f>E4+E64</f>
        <v>9105</v>
      </c>
      <c r="F3" s="19">
        <f>F4+F64</f>
        <v>9011.4867</v>
      </c>
      <c r="G3" s="24"/>
      <c r="H3" s="24"/>
      <c r="I3" s="19">
        <f>I4+I64</f>
        <v>9105</v>
      </c>
      <c r="J3" s="19">
        <f>J4+J64</f>
        <v>9011.4867</v>
      </c>
    </row>
    <row r="4" s="5" customFormat="1" ht="15" spans="1:10">
      <c r="A4" s="25">
        <v>2021</v>
      </c>
      <c r="B4" s="21" t="s">
        <v>12</v>
      </c>
      <c r="C4" s="22"/>
      <c r="D4" s="23"/>
      <c r="E4" s="19">
        <f>E5+E31+E34+E39+E50</f>
        <v>2187</v>
      </c>
      <c r="F4" s="19">
        <f>F5+F31+F34+F39+F50</f>
        <v>3106.6485</v>
      </c>
      <c r="G4" s="24"/>
      <c r="H4" s="26"/>
      <c r="I4" s="19">
        <f>I5+I31+I34+I39+I50</f>
        <v>2187</v>
      </c>
      <c r="J4" s="19">
        <f>J5+J31+J34+J39+J50</f>
        <v>3106.6485</v>
      </c>
    </row>
    <row r="5" s="5" customFormat="1" ht="15" spans="1:10">
      <c r="A5" s="27"/>
      <c r="B5" s="25">
        <v>1</v>
      </c>
      <c r="C5" s="25" t="s">
        <v>13</v>
      </c>
      <c r="D5" s="18" t="s">
        <v>14</v>
      </c>
      <c r="E5" s="19">
        <f>SUM(E6:E30)</f>
        <v>1098</v>
      </c>
      <c r="F5" s="19">
        <f>SUM(F6:F30)</f>
        <v>1527.3655</v>
      </c>
      <c r="G5" s="28"/>
      <c r="H5" s="29"/>
      <c r="I5" s="19">
        <f>SUM(I6:I30)</f>
        <v>1098</v>
      </c>
      <c r="J5" s="19">
        <f>SUM(J6:J30)</f>
        <v>1527.3655</v>
      </c>
    </row>
    <row r="6" ht="15" spans="1:10">
      <c r="A6" s="27"/>
      <c r="B6" s="27"/>
      <c r="C6" s="27"/>
      <c r="D6" s="30" t="s">
        <v>15</v>
      </c>
      <c r="E6" s="31">
        <v>2</v>
      </c>
      <c r="F6" s="31">
        <v>3.6</v>
      </c>
      <c r="G6" s="25" t="s">
        <v>16</v>
      </c>
      <c r="H6" s="32" t="s">
        <v>17</v>
      </c>
      <c r="I6" s="31">
        <f t="shared" ref="I6:I37" si="0">E6</f>
        <v>2</v>
      </c>
      <c r="J6" s="31">
        <f t="shared" ref="J6:J37" si="1">F6</f>
        <v>3.6</v>
      </c>
    </row>
    <row r="7" ht="15" spans="1:10">
      <c r="A7" s="27"/>
      <c r="B7" s="27"/>
      <c r="C7" s="27"/>
      <c r="D7" s="30" t="s">
        <v>18</v>
      </c>
      <c r="E7" s="31">
        <v>13</v>
      </c>
      <c r="F7" s="31">
        <v>21.06</v>
      </c>
      <c r="G7" s="27"/>
      <c r="H7" s="32" t="s">
        <v>17</v>
      </c>
      <c r="I7" s="31">
        <f t="shared" si="0"/>
        <v>13</v>
      </c>
      <c r="J7" s="31">
        <f t="shared" si="1"/>
        <v>21.06</v>
      </c>
    </row>
    <row r="8" ht="15" spans="1:10">
      <c r="A8" s="27"/>
      <c r="B8" s="27"/>
      <c r="C8" s="27"/>
      <c r="D8" s="30" t="s">
        <v>19</v>
      </c>
      <c r="E8" s="31">
        <v>1</v>
      </c>
      <c r="F8" s="31">
        <v>1.62</v>
      </c>
      <c r="G8" s="27"/>
      <c r="H8" s="33" t="s">
        <v>17</v>
      </c>
      <c r="I8" s="31">
        <f t="shared" si="0"/>
        <v>1</v>
      </c>
      <c r="J8" s="31">
        <f t="shared" si="1"/>
        <v>1.62</v>
      </c>
    </row>
    <row r="9" ht="15" spans="1:10">
      <c r="A9" s="27"/>
      <c r="B9" s="27"/>
      <c r="C9" s="27"/>
      <c r="D9" s="30" t="s">
        <v>20</v>
      </c>
      <c r="E9" s="31">
        <v>55</v>
      </c>
      <c r="F9" s="31">
        <v>53.152</v>
      </c>
      <c r="G9" s="27"/>
      <c r="H9" s="33" t="s">
        <v>21</v>
      </c>
      <c r="I9" s="31">
        <f t="shared" si="0"/>
        <v>55</v>
      </c>
      <c r="J9" s="31">
        <f t="shared" si="1"/>
        <v>53.152</v>
      </c>
    </row>
    <row r="10" ht="15" spans="1:10">
      <c r="A10" s="27"/>
      <c r="B10" s="27"/>
      <c r="C10" s="27"/>
      <c r="D10" s="30" t="s">
        <v>22</v>
      </c>
      <c r="E10" s="31">
        <v>14</v>
      </c>
      <c r="F10" s="31">
        <v>13.104</v>
      </c>
      <c r="G10" s="27"/>
      <c r="H10" s="33" t="s">
        <v>17</v>
      </c>
      <c r="I10" s="31">
        <f t="shared" si="0"/>
        <v>14</v>
      </c>
      <c r="J10" s="31">
        <f t="shared" si="1"/>
        <v>13.104</v>
      </c>
    </row>
    <row r="11" ht="15" spans="1:10">
      <c r="A11" s="27"/>
      <c r="B11" s="27"/>
      <c r="C11" s="27"/>
      <c r="D11" s="30" t="s">
        <v>23</v>
      </c>
      <c r="E11" s="31">
        <v>60</v>
      </c>
      <c r="F11" s="31">
        <v>77.7600000000001</v>
      </c>
      <c r="G11" s="27"/>
      <c r="H11" s="33" t="s">
        <v>21</v>
      </c>
      <c r="I11" s="31">
        <f t="shared" si="0"/>
        <v>60</v>
      </c>
      <c r="J11" s="31">
        <f t="shared" si="1"/>
        <v>77.7600000000001</v>
      </c>
    </row>
    <row r="12" ht="15" spans="1:10">
      <c r="A12" s="27"/>
      <c r="B12" s="27"/>
      <c r="C12" s="27"/>
      <c r="D12" s="30" t="s">
        <v>24</v>
      </c>
      <c r="E12" s="31">
        <v>4</v>
      </c>
      <c r="F12" s="31">
        <v>3.0924</v>
      </c>
      <c r="G12" s="27"/>
      <c r="H12" s="33" t="s">
        <v>17</v>
      </c>
      <c r="I12" s="31">
        <f t="shared" si="0"/>
        <v>4</v>
      </c>
      <c r="J12" s="31">
        <f t="shared" si="1"/>
        <v>3.0924</v>
      </c>
    </row>
    <row r="13" ht="15" spans="1:10">
      <c r="A13" s="27"/>
      <c r="B13" s="27"/>
      <c r="C13" s="27"/>
      <c r="D13" s="30" t="s">
        <v>25</v>
      </c>
      <c r="E13" s="31">
        <v>12</v>
      </c>
      <c r="F13" s="31">
        <v>20.835</v>
      </c>
      <c r="G13" s="27"/>
      <c r="H13" s="33" t="s">
        <v>17</v>
      </c>
      <c r="I13" s="31">
        <f t="shared" si="0"/>
        <v>12</v>
      </c>
      <c r="J13" s="31">
        <f t="shared" si="1"/>
        <v>20.835</v>
      </c>
    </row>
    <row r="14" ht="15" spans="1:10">
      <c r="A14" s="27"/>
      <c r="B14" s="27"/>
      <c r="C14" s="27"/>
      <c r="D14" s="30" t="s">
        <v>26</v>
      </c>
      <c r="E14" s="31">
        <v>4</v>
      </c>
      <c r="F14" s="31">
        <v>3.744</v>
      </c>
      <c r="G14" s="27"/>
      <c r="H14" s="33" t="s">
        <v>17</v>
      </c>
      <c r="I14" s="31">
        <f t="shared" si="0"/>
        <v>4</v>
      </c>
      <c r="J14" s="31">
        <f t="shared" si="1"/>
        <v>3.744</v>
      </c>
    </row>
    <row r="15" ht="15" spans="1:10">
      <c r="A15" s="27"/>
      <c r="B15" s="27"/>
      <c r="C15" s="27"/>
      <c r="D15" s="30" t="s">
        <v>27</v>
      </c>
      <c r="E15" s="31">
        <v>1</v>
      </c>
      <c r="F15" s="31">
        <v>1.296</v>
      </c>
      <c r="G15" s="27"/>
      <c r="H15" s="33" t="s">
        <v>17</v>
      </c>
      <c r="I15" s="31">
        <f t="shared" si="0"/>
        <v>1</v>
      </c>
      <c r="J15" s="31">
        <f t="shared" si="1"/>
        <v>1.296</v>
      </c>
    </row>
    <row r="16" ht="15" spans="1:10">
      <c r="A16" s="27"/>
      <c r="B16" s="27"/>
      <c r="C16" s="27"/>
      <c r="D16" s="30" t="s">
        <v>28</v>
      </c>
      <c r="E16" s="31">
        <v>11</v>
      </c>
      <c r="F16" s="31">
        <v>12.672</v>
      </c>
      <c r="G16" s="27"/>
      <c r="H16" s="33" t="s">
        <v>17</v>
      </c>
      <c r="I16" s="31">
        <f t="shared" si="0"/>
        <v>11</v>
      </c>
      <c r="J16" s="31">
        <f t="shared" si="1"/>
        <v>12.672</v>
      </c>
    </row>
    <row r="17" ht="15" spans="1:10">
      <c r="A17" s="27"/>
      <c r="B17" s="27"/>
      <c r="C17" s="27"/>
      <c r="D17" s="30" t="s">
        <v>29</v>
      </c>
      <c r="E17" s="31">
        <v>5</v>
      </c>
      <c r="F17" s="31">
        <v>4.68</v>
      </c>
      <c r="G17" s="27"/>
      <c r="H17" s="33" t="s">
        <v>17</v>
      </c>
      <c r="I17" s="31">
        <f t="shared" si="0"/>
        <v>5</v>
      </c>
      <c r="J17" s="31">
        <f t="shared" si="1"/>
        <v>4.68</v>
      </c>
    </row>
    <row r="18" ht="15" spans="1:10">
      <c r="A18" s="27"/>
      <c r="B18" s="27"/>
      <c r="C18" s="27"/>
      <c r="D18" s="30" t="s">
        <v>30</v>
      </c>
      <c r="E18" s="31">
        <v>3</v>
      </c>
      <c r="F18" s="31">
        <v>3.888</v>
      </c>
      <c r="G18" s="27"/>
      <c r="H18" s="33" t="s">
        <v>17</v>
      </c>
      <c r="I18" s="31">
        <f t="shared" si="0"/>
        <v>3</v>
      </c>
      <c r="J18" s="31">
        <f t="shared" si="1"/>
        <v>3.888</v>
      </c>
    </row>
    <row r="19" ht="15" spans="1:10">
      <c r="A19" s="27"/>
      <c r="B19" s="27"/>
      <c r="C19" s="27"/>
      <c r="D19" s="30" t="s">
        <v>31</v>
      </c>
      <c r="E19" s="31">
        <v>2</v>
      </c>
      <c r="F19" s="31">
        <v>2.34</v>
      </c>
      <c r="G19" s="27"/>
      <c r="H19" s="33" t="s">
        <v>17</v>
      </c>
      <c r="I19" s="31">
        <f t="shared" si="0"/>
        <v>2</v>
      </c>
      <c r="J19" s="31">
        <f t="shared" si="1"/>
        <v>2.34</v>
      </c>
    </row>
    <row r="20" ht="15" spans="1:10">
      <c r="A20" s="27"/>
      <c r="B20" s="27"/>
      <c r="C20" s="27"/>
      <c r="D20" s="30" t="s">
        <v>32</v>
      </c>
      <c r="E20" s="31">
        <v>2</v>
      </c>
      <c r="F20" s="31">
        <v>2.0412</v>
      </c>
      <c r="G20" s="27"/>
      <c r="H20" s="33" t="s">
        <v>33</v>
      </c>
      <c r="I20" s="31">
        <f t="shared" si="0"/>
        <v>2</v>
      </c>
      <c r="J20" s="31">
        <f t="shared" si="1"/>
        <v>2.0412</v>
      </c>
    </row>
    <row r="21" ht="15" spans="1:10">
      <c r="A21" s="27"/>
      <c r="B21" s="27"/>
      <c r="C21" s="27"/>
      <c r="D21" s="30" t="s">
        <v>34</v>
      </c>
      <c r="E21" s="31">
        <v>115</v>
      </c>
      <c r="F21" s="31">
        <v>129.996</v>
      </c>
      <c r="G21" s="27"/>
      <c r="H21" s="33" t="s">
        <v>35</v>
      </c>
      <c r="I21" s="31">
        <f t="shared" si="0"/>
        <v>115</v>
      </c>
      <c r="J21" s="31">
        <f t="shared" si="1"/>
        <v>129.996</v>
      </c>
    </row>
    <row r="22" ht="15" spans="1:10">
      <c r="A22" s="27"/>
      <c r="B22" s="27"/>
      <c r="C22" s="27"/>
      <c r="D22" s="30" t="s">
        <v>36</v>
      </c>
      <c r="E22" s="31">
        <v>12</v>
      </c>
      <c r="F22" s="31">
        <v>19.44</v>
      </c>
      <c r="G22" s="27"/>
      <c r="H22" s="33" t="s">
        <v>17</v>
      </c>
      <c r="I22" s="31">
        <f t="shared" si="0"/>
        <v>12</v>
      </c>
      <c r="J22" s="31">
        <f t="shared" si="1"/>
        <v>19.44</v>
      </c>
    </row>
    <row r="23" ht="15" spans="1:10">
      <c r="A23" s="27"/>
      <c r="B23" s="27"/>
      <c r="C23" s="27"/>
      <c r="D23" s="30" t="s">
        <v>37</v>
      </c>
      <c r="E23" s="31">
        <v>3</v>
      </c>
      <c r="F23" s="31">
        <v>2.3193</v>
      </c>
      <c r="G23" s="27"/>
      <c r="H23" s="33" t="s">
        <v>17</v>
      </c>
      <c r="I23" s="31">
        <f t="shared" si="0"/>
        <v>3</v>
      </c>
      <c r="J23" s="31">
        <f t="shared" si="1"/>
        <v>2.3193</v>
      </c>
    </row>
    <row r="24" ht="15" spans="1:10">
      <c r="A24" s="27"/>
      <c r="B24" s="27"/>
      <c r="C24" s="27"/>
      <c r="D24" s="30" t="s">
        <v>38</v>
      </c>
      <c r="E24" s="31">
        <v>107</v>
      </c>
      <c r="F24" s="31">
        <v>163.584</v>
      </c>
      <c r="G24" s="27"/>
      <c r="H24" s="33" t="s">
        <v>39</v>
      </c>
      <c r="I24" s="31">
        <f t="shared" si="0"/>
        <v>107</v>
      </c>
      <c r="J24" s="31">
        <f t="shared" si="1"/>
        <v>163.584</v>
      </c>
    </row>
    <row r="25" ht="15" spans="1:10">
      <c r="A25" s="27"/>
      <c r="B25" s="27"/>
      <c r="C25" s="27"/>
      <c r="D25" s="30" t="s">
        <v>40</v>
      </c>
      <c r="E25" s="31">
        <v>175</v>
      </c>
      <c r="F25" s="31">
        <v>247.687199999999</v>
      </c>
      <c r="G25" s="27"/>
      <c r="H25" s="34" t="s">
        <v>41</v>
      </c>
      <c r="I25" s="31">
        <f t="shared" si="0"/>
        <v>175</v>
      </c>
      <c r="J25" s="31">
        <f t="shared" si="1"/>
        <v>247.687199999999</v>
      </c>
    </row>
    <row r="26" ht="15" spans="1:10">
      <c r="A26" s="27"/>
      <c r="B26" s="27"/>
      <c r="C26" s="27"/>
      <c r="D26" s="30" t="s">
        <v>42</v>
      </c>
      <c r="E26" s="31">
        <v>239</v>
      </c>
      <c r="F26" s="31">
        <v>375.66</v>
      </c>
      <c r="G26" s="27"/>
      <c r="H26" s="33" t="s">
        <v>43</v>
      </c>
      <c r="I26" s="31">
        <f t="shared" si="0"/>
        <v>239</v>
      </c>
      <c r="J26" s="31">
        <f t="shared" si="1"/>
        <v>375.66</v>
      </c>
    </row>
    <row r="27" ht="15" spans="1:10">
      <c r="A27" s="27"/>
      <c r="B27" s="27"/>
      <c r="C27" s="27"/>
      <c r="D27" s="30" t="s">
        <v>44</v>
      </c>
      <c r="E27" s="31">
        <v>102</v>
      </c>
      <c r="F27" s="31">
        <v>128.0304</v>
      </c>
      <c r="G27" s="27"/>
      <c r="H27" s="33" t="s">
        <v>45</v>
      </c>
      <c r="I27" s="31">
        <f t="shared" si="0"/>
        <v>102</v>
      </c>
      <c r="J27" s="31">
        <f t="shared" si="1"/>
        <v>128.0304</v>
      </c>
    </row>
    <row r="28" ht="15" spans="1:10">
      <c r="A28" s="27"/>
      <c r="B28" s="27"/>
      <c r="C28" s="27"/>
      <c r="D28" s="30" t="s">
        <v>46</v>
      </c>
      <c r="E28" s="31">
        <v>134</v>
      </c>
      <c r="F28" s="31">
        <v>206.676</v>
      </c>
      <c r="G28" s="27"/>
      <c r="H28" s="33" t="s">
        <v>47</v>
      </c>
      <c r="I28" s="31">
        <f t="shared" si="0"/>
        <v>134</v>
      </c>
      <c r="J28" s="31">
        <f t="shared" si="1"/>
        <v>206.676</v>
      </c>
    </row>
    <row r="29" ht="15" spans="1:10">
      <c r="A29" s="27"/>
      <c r="B29" s="27"/>
      <c r="C29" s="27"/>
      <c r="D29" s="30" t="s">
        <v>48</v>
      </c>
      <c r="E29" s="31">
        <v>13</v>
      </c>
      <c r="F29" s="31">
        <v>18.72</v>
      </c>
      <c r="G29" s="27"/>
      <c r="H29" s="33" t="s">
        <v>17</v>
      </c>
      <c r="I29" s="31">
        <f t="shared" si="0"/>
        <v>13</v>
      </c>
      <c r="J29" s="31">
        <f t="shared" si="1"/>
        <v>18.72</v>
      </c>
    </row>
    <row r="30" ht="15" spans="1:10">
      <c r="A30" s="27"/>
      <c r="B30" s="27"/>
      <c r="C30" s="27"/>
      <c r="D30" s="30" t="s">
        <v>49</v>
      </c>
      <c r="E30" s="31">
        <v>9</v>
      </c>
      <c r="F30" s="31">
        <v>10.368</v>
      </c>
      <c r="G30" s="35"/>
      <c r="H30" s="33" t="s">
        <v>17</v>
      </c>
      <c r="I30" s="31">
        <f t="shared" si="0"/>
        <v>9</v>
      </c>
      <c r="J30" s="31">
        <f t="shared" si="1"/>
        <v>10.368</v>
      </c>
    </row>
    <row r="31" s="5" customFormat="1" ht="15" spans="1:10">
      <c r="A31" s="27"/>
      <c r="B31" s="25">
        <v>2</v>
      </c>
      <c r="C31" s="25" t="s">
        <v>50</v>
      </c>
      <c r="D31" s="18" t="s">
        <v>14</v>
      </c>
      <c r="E31" s="19">
        <f>SUM(E32:E33)</f>
        <v>6</v>
      </c>
      <c r="F31" s="19">
        <f>SUM(F32:F33)</f>
        <v>28.1706</v>
      </c>
      <c r="G31" s="24"/>
      <c r="H31" s="26"/>
      <c r="I31" s="19">
        <f t="shared" si="0"/>
        <v>6</v>
      </c>
      <c r="J31" s="19">
        <f t="shared" si="1"/>
        <v>28.1706</v>
      </c>
    </row>
    <row r="32" ht="15" spans="1:10">
      <c r="A32" s="27"/>
      <c r="B32" s="27"/>
      <c r="C32" s="27"/>
      <c r="D32" s="30" t="s">
        <v>51</v>
      </c>
      <c r="E32" s="31">
        <v>3</v>
      </c>
      <c r="F32" s="31">
        <v>13.3206</v>
      </c>
      <c r="G32" s="25" t="s">
        <v>16</v>
      </c>
      <c r="H32" s="32" t="s">
        <v>17</v>
      </c>
      <c r="I32" s="31">
        <f t="shared" si="0"/>
        <v>3</v>
      </c>
      <c r="J32" s="31">
        <f t="shared" si="1"/>
        <v>13.3206</v>
      </c>
    </row>
    <row r="33" ht="15" spans="1:10">
      <c r="A33" s="27"/>
      <c r="B33" s="27"/>
      <c r="C33" s="27"/>
      <c r="D33" s="30" t="s">
        <v>52</v>
      </c>
      <c r="E33" s="31">
        <v>3</v>
      </c>
      <c r="F33" s="31">
        <v>14.85</v>
      </c>
      <c r="G33" s="35"/>
      <c r="H33" s="33" t="s">
        <v>17</v>
      </c>
      <c r="I33" s="31">
        <f t="shared" si="0"/>
        <v>3</v>
      </c>
      <c r="J33" s="31">
        <f t="shared" si="1"/>
        <v>14.85</v>
      </c>
    </row>
    <row r="34" s="5" customFormat="1" ht="15" spans="1:10">
      <c r="A34" s="27"/>
      <c r="B34" s="25">
        <v>3</v>
      </c>
      <c r="C34" s="36" t="s">
        <v>53</v>
      </c>
      <c r="D34" s="18" t="s">
        <v>14</v>
      </c>
      <c r="E34" s="37">
        <f>SUM(E35:E38)</f>
        <v>29</v>
      </c>
      <c r="F34" s="37">
        <f>SUM(F35:F38)</f>
        <v>51.3</v>
      </c>
      <c r="G34" s="38"/>
      <c r="H34" s="39"/>
      <c r="I34" s="19">
        <f t="shared" si="0"/>
        <v>29</v>
      </c>
      <c r="J34" s="19">
        <f t="shared" si="1"/>
        <v>51.3</v>
      </c>
    </row>
    <row r="35" ht="15.75" customHeight="1" spans="1:10">
      <c r="A35" s="27"/>
      <c r="B35" s="27"/>
      <c r="C35" s="40"/>
      <c r="D35" s="30" t="s">
        <v>54</v>
      </c>
      <c r="E35" s="41">
        <v>8</v>
      </c>
      <c r="F35" s="41">
        <v>14.4</v>
      </c>
      <c r="G35" s="42" t="s">
        <v>16</v>
      </c>
      <c r="H35" s="32" t="s">
        <v>17</v>
      </c>
      <c r="I35" s="31">
        <f t="shared" si="0"/>
        <v>8</v>
      </c>
      <c r="J35" s="31">
        <f t="shared" si="1"/>
        <v>14.4</v>
      </c>
    </row>
    <row r="36" ht="15.75" customHeight="1" spans="1:10">
      <c r="A36" s="27"/>
      <c r="B36" s="27"/>
      <c r="C36" s="40"/>
      <c r="D36" s="30" t="s">
        <v>55</v>
      </c>
      <c r="E36" s="41">
        <v>2</v>
      </c>
      <c r="F36" s="41">
        <v>3.24</v>
      </c>
      <c r="G36" s="43"/>
      <c r="H36" s="33" t="s">
        <v>17</v>
      </c>
      <c r="I36" s="31">
        <f t="shared" si="0"/>
        <v>2</v>
      </c>
      <c r="J36" s="31">
        <f t="shared" si="1"/>
        <v>3.24</v>
      </c>
    </row>
    <row r="37" ht="15.75" customHeight="1" spans="1:10">
      <c r="A37" s="27"/>
      <c r="B37" s="27"/>
      <c r="C37" s="40"/>
      <c r="D37" s="30" t="s">
        <v>56</v>
      </c>
      <c r="E37" s="41">
        <v>1</v>
      </c>
      <c r="F37" s="41">
        <v>1.26</v>
      </c>
      <c r="G37" s="43"/>
      <c r="H37" s="33" t="s">
        <v>17</v>
      </c>
      <c r="I37" s="31">
        <f t="shared" si="0"/>
        <v>1</v>
      </c>
      <c r="J37" s="31">
        <f t="shared" si="1"/>
        <v>1.26</v>
      </c>
    </row>
    <row r="38" ht="25.5" customHeight="1" spans="1:10">
      <c r="A38" s="27"/>
      <c r="B38" s="27"/>
      <c r="C38" s="40"/>
      <c r="D38" s="30" t="s">
        <v>56</v>
      </c>
      <c r="E38" s="41">
        <v>18</v>
      </c>
      <c r="F38" s="41">
        <v>32.4</v>
      </c>
      <c r="G38" s="43"/>
      <c r="H38" s="44" t="s">
        <v>57</v>
      </c>
      <c r="I38" s="31">
        <f t="shared" ref="I38:I69" si="2">E38</f>
        <v>18</v>
      </c>
      <c r="J38" s="31">
        <f t="shared" ref="J38:J69" si="3">F38</f>
        <v>32.4</v>
      </c>
    </row>
    <row r="39" s="5" customFormat="1" ht="15" spans="1:10">
      <c r="A39" s="27"/>
      <c r="B39" s="25">
        <v>4</v>
      </c>
      <c r="C39" s="36" t="s">
        <v>58</v>
      </c>
      <c r="D39" s="18" t="s">
        <v>14</v>
      </c>
      <c r="E39" s="37">
        <f>SUM(E40:E49)</f>
        <v>338</v>
      </c>
      <c r="F39" s="37">
        <f>SUM(F40:F49)</f>
        <v>595.154200000001</v>
      </c>
      <c r="G39" s="45"/>
      <c r="H39" s="46"/>
      <c r="I39" s="19">
        <f t="shared" si="2"/>
        <v>338</v>
      </c>
      <c r="J39" s="19">
        <f t="shared" si="3"/>
        <v>595.154200000001</v>
      </c>
    </row>
    <row r="40" ht="15" spans="1:10">
      <c r="A40" s="27"/>
      <c r="B40" s="27"/>
      <c r="C40" s="40"/>
      <c r="D40" s="30" t="s">
        <v>59</v>
      </c>
      <c r="E40" s="41">
        <v>1</v>
      </c>
      <c r="F40" s="41">
        <v>1.1592</v>
      </c>
      <c r="G40" s="47" t="s">
        <v>16</v>
      </c>
      <c r="H40" s="32" t="s">
        <v>17</v>
      </c>
      <c r="I40" s="31">
        <f t="shared" si="2"/>
        <v>1</v>
      </c>
      <c r="J40" s="31">
        <f t="shared" si="3"/>
        <v>1.1592</v>
      </c>
    </row>
    <row r="41" ht="15" spans="1:10">
      <c r="A41" s="27"/>
      <c r="B41" s="27"/>
      <c r="C41" s="40"/>
      <c r="D41" s="30" t="s">
        <v>60</v>
      </c>
      <c r="E41" s="41">
        <v>15</v>
      </c>
      <c r="F41" s="41">
        <v>74.25</v>
      </c>
      <c r="G41" s="48"/>
      <c r="H41" s="32" t="s">
        <v>17</v>
      </c>
      <c r="I41" s="31">
        <f t="shared" si="2"/>
        <v>15</v>
      </c>
      <c r="J41" s="31">
        <f t="shared" si="3"/>
        <v>74.25</v>
      </c>
    </row>
    <row r="42" ht="15" spans="1:10">
      <c r="A42" s="27"/>
      <c r="B42" s="27"/>
      <c r="C42" s="40"/>
      <c r="D42" s="30" t="s">
        <v>61</v>
      </c>
      <c r="E42" s="41">
        <v>11</v>
      </c>
      <c r="F42" s="41">
        <v>54.45</v>
      </c>
      <c r="G42" s="48"/>
      <c r="H42" s="32" t="s">
        <v>17</v>
      </c>
      <c r="I42" s="31">
        <f t="shared" si="2"/>
        <v>11</v>
      </c>
      <c r="J42" s="31">
        <f t="shared" si="3"/>
        <v>54.45</v>
      </c>
    </row>
    <row r="43" ht="30" spans="1:10">
      <c r="A43" s="27"/>
      <c r="B43" s="27"/>
      <c r="C43" s="40"/>
      <c r="D43" s="30" t="s">
        <v>62</v>
      </c>
      <c r="E43" s="41">
        <v>291</v>
      </c>
      <c r="F43" s="41">
        <v>439.384500000001</v>
      </c>
      <c r="G43" s="48"/>
      <c r="H43" s="32" t="s">
        <v>63</v>
      </c>
      <c r="I43" s="31">
        <f t="shared" si="2"/>
        <v>291</v>
      </c>
      <c r="J43" s="31">
        <f t="shared" si="3"/>
        <v>439.384500000001</v>
      </c>
    </row>
    <row r="44" ht="15" spans="1:10">
      <c r="A44" s="27"/>
      <c r="B44" s="27"/>
      <c r="C44" s="40"/>
      <c r="D44" s="30" t="s">
        <v>64</v>
      </c>
      <c r="E44" s="41">
        <v>5</v>
      </c>
      <c r="F44" s="41">
        <v>5.7868</v>
      </c>
      <c r="G44" s="48"/>
      <c r="H44" s="32" t="s">
        <v>17</v>
      </c>
      <c r="I44" s="31">
        <f t="shared" si="2"/>
        <v>5</v>
      </c>
      <c r="J44" s="31">
        <f t="shared" si="3"/>
        <v>5.7868</v>
      </c>
    </row>
    <row r="45" ht="15" spans="1:10">
      <c r="A45" s="27"/>
      <c r="B45" s="27"/>
      <c r="C45" s="40"/>
      <c r="D45" s="30" t="s">
        <v>65</v>
      </c>
      <c r="E45" s="41">
        <v>6</v>
      </c>
      <c r="F45" s="41">
        <v>6.8268</v>
      </c>
      <c r="G45" s="48"/>
      <c r="H45" s="32" t="s">
        <v>17</v>
      </c>
      <c r="I45" s="31">
        <f t="shared" si="2"/>
        <v>6</v>
      </c>
      <c r="J45" s="31">
        <f t="shared" si="3"/>
        <v>6.8268</v>
      </c>
    </row>
    <row r="46" ht="15" spans="1:10">
      <c r="A46" s="27"/>
      <c r="B46" s="27"/>
      <c r="C46" s="40"/>
      <c r="D46" s="30" t="s">
        <v>66</v>
      </c>
      <c r="E46" s="41">
        <v>2</v>
      </c>
      <c r="F46" s="41">
        <v>4.3354</v>
      </c>
      <c r="G46" s="48"/>
      <c r="H46" s="32" t="s">
        <v>17</v>
      </c>
      <c r="I46" s="31">
        <f t="shared" si="2"/>
        <v>2</v>
      </c>
      <c r="J46" s="31">
        <f t="shared" si="3"/>
        <v>4.3354</v>
      </c>
    </row>
    <row r="47" ht="15" spans="1:10">
      <c r="A47" s="27"/>
      <c r="B47" s="27"/>
      <c r="C47" s="40"/>
      <c r="D47" s="30" t="s">
        <v>67</v>
      </c>
      <c r="E47" s="41">
        <v>3</v>
      </c>
      <c r="F47" s="41">
        <v>3.3858</v>
      </c>
      <c r="G47" s="48"/>
      <c r="H47" s="32" t="s">
        <v>17</v>
      </c>
      <c r="I47" s="31">
        <f t="shared" si="2"/>
        <v>3</v>
      </c>
      <c r="J47" s="31">
        <f t="shared" si="3"/>
        <v>3.3858</v>
      </c>
    </row>
    <row r="48" ht="15" spans="1:10">
      <c r="A48" s="27"/>
      <c r="B48" s="27"/>
      <c r="C48" s="40"/>
      <c r="D48" s="30" t="s">
        <v>68</v>
      </c>
      <c r="E48" s="41">
        <v>3</v>
      </c>
      <c r="F48" s="41">
        <v>4.2054</v>
      </c>
      <c r="G48" s="48"/>
      <c r="H48" s="32" t="s">
        <v>17</v>
      </c>
      <c r="I48" s="31">
        <f t="shared" si="2"/>
        <v>3</v>
      </c>
      <c r="J48" s="31">
        <f t="shared" si="3"/>
        <v>4.2054</v>
      </c>
    </row>
    <row r="49" ht="15" spans="1:10">
      <c r="A49" s="27"/>
      <c r="B49" s="27"/>
      <c r="C49" s="40"/>
      <c r="D49" s="49" t="s">
        <v>69</v>
      </c>
      <c r="E49" s="41">
        <v>1</v>
      </c>
      <c r="F49" s="41">
        <v>1.3703</v>
      </c>
      <c r="G49" s="48"/>
      <c r="H49" s="32" t="s">
        <v>17</v>
      </c>
      <c r="I49" s="31">
        <f t="shared" si="2"/>
        <v>1</v>
      </c>
      <c r="J49" s="31">
        <f t="shared" si="3"/>
        <v>1.3703</v>
      </c>
    </row>
    <row r="50" s="5" customFormat="1" ht="15" spans="1:10">
      <c r="A50" s="27"/>
      <c r="B50" s="25">
        <v>5</v>
      </c>
      <c r="C50" s="36" t="s">
        <v>70</v>
      </c>
      <c r="D50" s="18" t="s">
        <v>14</v>
      </c>
      <c r="E50" s="37">
        <f>SUM(E51:E63)</f>
        <v>716</v>
      </c>
      <c r="F50" s="37">
        <f>SUM(F51:F63)</f>
        <v>904.658199999999</v>
      </c>
      <c r="G50" s="50"/>
      <c r="H50" s="46"/>
      <c r="I50" s="19">
        <f t="shared" si="2"/>
        <v>716</v>
      </c>
      <c r="J50" s="19">
        <f t="shared" si="3"/>
        <v>904.658199999999</v>
      </c>
    </row>
    <row r="51" ht="15" spans="1:10">
      <c r="A51" s="27"/>
      <c r="B51" s="27"/>
      <c r="C51" s="40"/>
      <c r="D51" s="51" t="s">
        <v>71</v>
      </c>
      <c r="E51" s="41">
        <v>70</v>
      </c>
      <c r="F51" s="41">
        <v>113.68</v>
      </c>
      <c r="G51" s="36" t="s">
        <v>16</v>
      </c>
      <c r="H51" s="32" t="s">
        <v>72</v>
      </c>
      <c r="I51" s="31">
        <f t="shared" si="2"/>
        <v>70</v>
      </c>
      <c r="J51" s="31">
        <f t="shared" si="3"/>
        <v>113.68</v>
      </c>
    </row>
    <row r="52" ht="15" spans="1:10">
      <c r="A52" s="27"/>
      <c r="B52" s="27"/>
      <c r="C52" s="40"/>
      <c r="D52" s="51" t="s">
        <v>73</v>
      </c>
      <c r="E52" s="41">
        <v>61</v>
      </c>
      <c r="F52" s="41">
        <v>67.3928</v>
      </c>
      <c r="G52" s="40"/>
      <c r="H52" s="33" t="s">
        <v>74</v>
      </c>
      <c r="I52" s="31">
        <f t="shared" si="2"/>
        <v>61</v>
      </c>
      <c r="J52" s="31">
        <f t="shared" si="3"/>
        <v>67.3928</v>
      </c>
    </row>
    <row r="53" ht="15" spans="1:10">
      <c r="A53" s="27"/>
      <c r="B53" s="27"/>
      <c r="C53" s="40"/>
      <c r="D53" s="51" t="s">
        <v>75</v>
      </c>
      <c r="E53" s="41">
        <v>6</v>
      </c>
      <c r="F53" s="41">
        <v>10.8</v>
      </c>
      <c r="G53" s="40"/>
      <c r="H53" s="33" t="s">
        <v>17</v>
      </c>
      <c r="I53" s="31">
        <f t="shared" si="2"/>
        <v>6</v>
      </c>
      <c r="J53" s="31">
        <f t="shared" si="3"/>
        <v>10.8</v>
      </c>
    </row>
    <row r="54" ht="15" spans="1:10">
      <c r="A54" s="27"/>
      <c r="B54" s="27"/>
      <c r="C54" s="40"/>
      <c r="D54" s="51" t="s">
        <v>76</v>
      </c>
      <c r="E54" s="41">
        <v>171</v>
      </c>
      <c r="F54" s="41">
        <v>188.3736</v>
      </c>
      <c r="G54" s="40"/>
      <c r="H54" s="33" t="s">
        <v>77</v>
      </c>
      <c r="I54" s="31">
        <f t="shared" si="2"/>
        <v>171</v>
      </c>
      <c r="J54" s="31">
        <f t="shared" si="3"/>
        <v>188.3736</v>
      </c>
    </row>
    <row r="55" ht="15" spans="1:10">
      <c r="A55" s="27"/>
      <c r="B55" s="27"/>
      <c r="C55" s="40"/>
      <c r="D55" s="51" t="s">
        <v>78</v>
      </c>
      <c r="E55" s="41">
        <v>5</v>
      </c>
      <c r="F55" s="41">
        <v>8.55</v>
      </c>
      <c r="G55" s="40"/>
      <c r="H55" s="33" t="s">
        <v>17</v>
      </c>
      <c r="I55" s="31">
        <f t="shared" si="2"/>
        <v>5</v>
      </c>
      <c r="J55" s="31">
        <f t="shared" si="3"/>
        <v>8.55</v>
      </c>
    </row>
    <row r="56" ht="15" spans="1:10">
      <c r="A56" s="27"/>
      <c r="B56" s="27"/>
      <c r="C56" s="40"/>
      <c r="D56" s="51" t="s">
        <v>79</v>
      </c>
      <c r="E56" s="41">
        <v>6</v>
      </c>
      <c r="F56" s="41">
        <v>9.675</v>
      </c>
      <c r="G56" s="40"/>
      <c r="H56" s="33" t="s">
        <v>17</v>
      </c>
      <c r="I56" s="31">
        <f t="shared" si="2"/>
        <v>6</v>
      </c>
      <c r="J56" s="31">
        <f t="shared" si="3"/>
        <v>9.675</v>
      </c>
    </row>
    <row r="57" ht="15" spans="1:10">
      <c r="A57" s="27"/>
      <c r="B57" s="27"/>
      <c r="C57" s="40"/>
      <c r="D57" s="51" t="s">
        <v>80</v>
      </c>
      <c r="E57" s="41">
        <v>190</v>
      </c>
      <c r="F57" s="41">
        <v>222.299999999999</v>
      </c>
      <c r="G57" s="40"/>
      <c r="H57" s="33" t="s">
        <v>81</v>
      </c>
      <c r="I57" s="31">
        <f t="shared" si="2"/>
        <v>190</v>
      </c>
      <c r="J57" s="31">
        <f t="shared" si="3"/>
        <v>222.299999999999</v>
      </c>
    </row>
    <row r="58" ht="15" spans="1:10">
      <c r="A58" s="27"/>
      <c r="B58" s="27"/>
      <c r="C58" s="40"/>
      <c r="D58" s="51" t="s">
        <v>82</v>
      </c>
      <c r="E58" s="41">
        <v>44</v>
      </c>
      <c r="F58" s="41">
        <v>49.3856</v>
      </c>
      <c r="G58" s="40"/>
      <c r="H58" s="33" t="s">
        <v>83</v>
      </c>
      <c r="I58" s="31">
        <f t="shared" si="2"/>
        <v>44</v>
      </c>
      <c r="J58" s="31">
        <f t="shared" si="3"/>
        <v>49.3856</v>
      </c>
    </row>
    <row r="59" s="6" customFormat="1" ht="15" spans="1:25">
      <c r="A59" s="52"/>
      <c r="B59" s="52"/>
      <c r="C59" s="53"/>
      <c r="D59" s="54" t="s">
        <v>84</v>
      </c>
      <c r="E59" s="41">
        <v>9</v>
      </c>
      <c r="F59" s="41">
        <v>9.9792</v>
      </c>
      <c r="G59" s="53"/>
      <c r="H59" s="34" t="s">
        <v>57</v>
      </c>
      <c r="I59" s="31">
        <f t="shared" si="2"/>
        <v>9</v>
      </c>
      <c r="J59" s="31">
        <f t="shared" si="3"/>
        <v>9.9792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" spans="1:10">
      <c r="A60" s="27"/>
      <c r="B60" s="27"/>
      <c r="C60" s="40"/>
      <c r="D60" s="51" t="s">
        <v>85</v>
      </c>
      <c r="E60" s="41">
        <v>57</v>
      </c>
      <c r="F60" s="41">
        <v>64.4100000000001</v>
      </c>
      <c r="G60" s="40"/>
      <c r="H60" s="33" t="s">
        <v>21</v>
      </c>
      <c r="I60" s="31">
        <f t="shared" si="2"/>
        <v>57</v>
      </c>
      <c r="J60" s="31">
        <f t="shared" si="3"/>
        <v>64.4100000000001</v>
      </c>
    </row>
    <row r="61" ht="15" spans="1:10">
      <c r="A61" s="27"/>
      <c r="B61" s="27"/>
      <c r="C61" s="40"/>
      <c r="D61" s="51" t="s">
        <v>86</v>
      </c>
      <c r="E61" s="41">
        <v>67</v>
      </c>
      <c r="F61" s="41">
        <v>120.06</v>
      </c>
      <c r="G61" s="40"/>
      <c r="H61" s="33" t="s">
        <v>87</v>
      </c>
      <c r="I61" s="31">
        <f t="shared" si="2"/>
        <v>67</v>
      </c>
      <c r="J61" s="31">
        <f t="shared" si="3"/>
        <v>120.06</v>
      </c>
    </row>
    <row r="62" ht="15" spans="1:10">
      <c r="A62" s="27"/>
      <c r="B62" s="27"/>
      <c r="C62" s="40"/>
      <c r="D62" s="51" t="s">
        <v>88</v>
      </c>
      <c r="E62" s="41">
        <v>20</v>
      </c>
      <c r="F62" s="41">
        <v>22.052</v>
      </c>
      <c r="G62" s="40"/>
      <c r="H62" s="33" t="s">
        <v>33</v>
      </c>
      <c r="I62" s="31">
        <f t="shared" si="2"/>
        <v>20</v>
      </c>
      <c r="J62" s="31">
        <f t="shared" si="3"/>
        <v>22.052</v>
      </c>
    </row>
    <row r="63" ht="15" spans="1:10">
      <c r="A63" s="27"/>
      <c r="B63" s="27"/>
      <c r="C63" s="40"/>
      <c r="D63" s="51" t="s">
        <v>89</v>
      </c>
      <c r="E63" s="41">
        <v>10</v>
      </c>
      <c r="F63" s="41">
        <v>18</v>
      </c>
      <c r="G63" s="55"/>
      <c r="H63" s="33" t="s">
        <v>17</v>
      </c>
      <c r="I63" s="31">
        <f t="shared" si="2"/>
        <v>10</v>
      </c>
      <c r="J63" s="31">
        <f t="shared" si="3"/>
        <v>18</v>
      </c>
    </row>
    <row r="64" s="5" customFormat="1" ht="20.65" customHeight="1" spans="1:10">
      <c r="A64" s="36">
        <v>2022</v>
      </c>
      <c r="B64" s="21" t="s">
        <v>12</v>
      </c>
      <c r="C64" s="22"/>
      <c r="D64" s="23"/>
      <c r="E64" s="37">
        <f>E65+E71+E82+E111+E119+E135+E115</f>
        <v>6918</v>
      </c>
      <c r="F64" s="37">
        <f>F65+F71+F82+F111+F119+F135+F115</f>
        <v>5904.8382</v>
      </c>
      <c r="G64" s="45"/>
      <c r="H64" s="56"/>
      <c r="I64" s="58">
        <f>I65+I71+I82+I111+I119+I135+I115</f>
        <v>6918</v>
      </c>
      <c r="J64" s="58">
        <f>J65+J71+J82+J111+J119+J135+J115</f>
        <v>5904.8382</v>
      </c>
    </row>
    <row r="65" s="5" customFormat="1" ht="19.9" customHeight="1" spans="1:10">
      <c r="A65" s="40"/>
      <c r="B65" s="25">
        <v>1</v>
      </c>
      <c r="C65" s="59" t="s">
        <v>90</v>
      </c>
      <c r="D65" s="18" t="s">
        <v>14</v>
      </c>
      <c r="E65" s="37">
        <f>SUM(E66:E70)</f>
        <v>24</v>
      </c>
      <c r="F65" s="37">
        <f>SUM(F66:F70)</f>
        <v>51.8413</v>
      </c>
      <c r="G65" s="45"/>
      <c r="H65" s="56"/>
      <c r="I65" s="19">
        <f t="shared" si="2"/>
        <v>24</v>
      </c>
      <c r="J65" s="19">
        <f t="shared" si="3"/>
        <v>51.8413</v>
      </c>
    </row>
    <row r="66" s="5" customFormat="1" ht="19.9" customHeight="1" spans="1:10">
      <c r="A66" s="40"/>
      <c r="B66" s="27"/>
      <c r="C66" s="59"/>
      <c r="D66" s="30" t="s">
        <v>91</v>
      </c>
      <c r="E66" s="41">
        <v>1</v>
      </c>
      <c r="F66" s="41">
        <v>1.4</v>
      </c>
      <c r="G66" s="60" t="s">
        <v>16</v>
      </c>
      <c r="H66" s="32" t="s">
        <v>57</v>
      </c>
      <c r="I66" s="31">
        <f t="shared" si="2"/>
        <v>1</v>
      </c>
      <c r="J66" s="31">
        <f t="shared" si="3"/>
        <v>1.4</v>
      </c>
    </row>
    <row r="67" s="5" customFormat="1" ht="55" customHeight="1" spans="1:10">
      <c r="A67" s="40"/>
      <c r="B67" s="27"/>
      <c r="C67" s="59"/>
      <c r="D67" s="30" t="s">
        <v>92</v>
      </c>
      <c r="E67" s="41">
        <v>9</v>
      </c>
      <c r="F67" s="41">
        <v>16.2</v>
      </c>
      <c r="G67" s="61"/>
      <c r="H67" s="33" t="s">
        <v>57</v>
      </c>
      <c r="I67" s="31">
        <f t="shared" si="2"/>
        <v>9</v>
      </c>
      <c r="J67" s="31">
        <f t="shared" si="3"/>
        <v>16.2</v>
      </c>
    </row>
    <row r="68" s="5" customFormat="1" ht="23" customHeight="1" spans="1:10">
      <c r="A68" s="40"/>
      <c r="B68" s="27"/>
      <c r="C68" s="59"/>
      <c r="D68" s="30" t="s">
        <v>93</v>
      </c>
      <c r="E68" s="41">
        <v>1</v>
      </c>
      <c r="F68" s="41">
        <v>6.48</v>
      </c>
      <c r="G68" s="61"/>
      <c r="H68" s="32" t="s">
        <v>57</v>
      </c>
      <c r="I68" s="31">
        <f t="shared" si="2"/>
        <v>1</v>
      </c>
      <c r="J68" s="31">
        <f t="shared" si="3"/>
        <v>6.48</v>
      </c>
    </row>
    <row r="69" s="5" customFormat="1" ht="23" customHeight="1" spans="1:10">
      <c r="A69" s="40"/>
      <c r="B69" s="27"/>
      <c r="C69" s="59"/>
      <c r="D69" s="30" t="s">
        <v>94</v>
      </c>
      <c r="E69" s="41">
        <v>3</v>
      </c>
      <c r="F69" s="41">
        <v>19.44</v>
      </c>
      <c r="G69" s="61"/>
      <c r="H69" s="33" t="s">
        <v>57</v>
      </c>
      <c r="I69" s="31">
        <f t="shared" si="2"/>
        <v>3</v>
      </c>
      <c r="J69" s="31">
        <f t="shared" si="3"/>
        <v>19.44</v>
      </c>
    </row>
    <row r="70" s="5" customFormat="1" ht="19.9" customHeight="1" spans="1:10">
      <c r="A70" s="40"/>
      <c r="B70" s="27"/>
      <c r="C70" s="59"/>
      <c r="D70" s="30" t="s">
        <v>95</v>
      </c>
      <c r="E70" s="41">
        <v>10</v>
      </c>
      <c r="F70" s="41">
        <v>8.3213</v>
      </c>
      <c r="G70" s="62"/>
      <c r="H70" s="32" t="s">
        <v>57</v>
      </c>
      <c r="I70" s="31">
        <f t="shared" ref="I70:I82" si="4">E70</f>
        <v>10</v>
      </c>
      <c r="J70" s="31">
        <f t="shared" ref="J70:J82" si="5">F70</f>
        <v>8.3213</v>
      </c>
    </row>
    <row r="71" s="5" customFormat="1" ht="15" spans="1:10">
      <c r="A71" s="40"/>
      <c r="B71" s="25">
        <v>2</v>
      </c>
      <c r="C71" s="36" t="s">
        <v>50</v>
      </c>
      <c r="D71" s="18" t="s">
        <v>14</v>
      </c>
      <c r="E71" s="37">
        <f>SUM(E72:E81)</f>
        <v>53</v>
      </c>
      <c r="F71" s="37">
        <f>SUM(F72:F81)</f>
        <v>209.88</v>
      </c>
      <c r="G71" s="45"/>
      <c r="H71" s="56"/>
      <c r="I71" s="19">
        <f t="shared" si="4"/>
        <v>53</v>
      </c>
      <c r="J71" s="19">
        <f t="shared" si="5"/>
        <v>209.88</v>
      </c>
    </row>
    <row r="72" ht="15" spans="1:10">
      <c r="A72" s="40"/>
      <c r="B72" s="27"/>
      <c r="C72" s="40"/>
      <c r="D72" s="30" t="s">
        <v>96</v>
      </c>
      <c r="E72" s="41">
        <v>3</v>
      </c>
      <c r="F72" s="41">
        <v>11.88</v>
      </c>
      <c r="G72" s="60" t="s">
        <v>16</v>
      </c>
      <c r="H72" s="32" t="s">
        <v>17</v>
      </c>
      <c r="I72" s="31">
        <f t="shared" si="4"/>
        <v>3</v>
      </c>
      <c r="J72" s="31">
        <f t="shared" si="5"/>
        <v>11.88</v>
      </c>
    </row>
    <row r="73" ht="15" spans="1:10">
      <c r="A73" s="40"/>
      <c r="B73" s="27"/>
      <c r="C73" s="40"/>
      <c r="D73" s="30" t="s">
        <v>97</v>
      </c>
      <c r="E73" s="41">
        <v>1</v>
      </c>
      <c r="F73" s="41">
        <v>3.96</v>
      </c>
      <c r="G73" s="61"/>
      <c r="H73" s="32" t="s">
        <v>33</v>
      </c>
      <c r="I73" s="31">
        <f t="shared" si="4"/>
        <v>1</v>
      </c>
      <c r="J73" s="31">
        <f t="shared" si="5"/>
        <v>3.96</v>
      </c>
    </row>
    <row r="74" ht="15" spans="1:10">
      <c r="A74" s="40"/>
      <c r="B74" s="27"/>
      <c r="C74" s="40"/>
      <c r="D74" s="30" t="s">
        <v>98</v>
      </c>
      <c r="E74" s="41">
        <v>1</v>
      </c>
      <c r="F74" s="41">
        <v>3.96</v>
      </c>
      <c r="G74" s="61"/>
      <c r="H74" s="32" t="s">
        <v>83</v>
      </c>
      <c r="I74" s="31">
        <f t="shared" si="4"/>
        <v>1</v>
      </c>
      <c r="J74" s="31">
        <f t="shared" si="5"/>
        <v>3.96</v>
      </c>
    </row>
    <row r="75" ht="15" spans="1:10">
      <c r="A75" s="40"/>
      <c r="B75" s="27"/>
      <c r="C75" s="40"/>
      <c r="D75" s="30" t="s">
        <v>99</v>
      </c>
      <c r="E75" s="41">
        <v>6</v>
      </c>
      <c r="F75" s="41">
        <v>23.76</v>
      </c>
      <c r="G75" s="61"/>
      <c r="H75" s="32" t="s">
        <v>21</v>
      </c>
      <c r="I75" s="31">
        <f t="shared" si="4"/>
        <v>6</v>
      </c>
      <c r="J75" s="31">
        <f t="shared" si="5"/>
        <v>23.76</v>
      </c>
    </row>
    <row r="76" ht="15" spans="1:10">
      <c r="A76" s="40"/>
      <c r="B76" s="27"/>
      <c r="C76" s="40"/>
      <c r="D76" s="30" t="s">
        <v>100</v>
      </c>
      <c r="E76" s="41">
        <v>2</v>
      </c>
      <c r="F76" s="41">
        <v>7.92</v>
      </c>
      <c r="G76" s="61"/>
      <c r="H76" s="32" t="s">
        <v>87</v>
      </c>
      <c r="I76" s="31">
        <f t="shared" si="4"/>
        <v>2</v>
      </c>
      <c r="J76" s="31">
        <f t="shared" si="5"/>
        <v>7.92</v>
      </c>
    </row>
    <row r="77" ht="15" spans="1:10">
      <c r="A77" s="40"/>
      <c r="B77" s="27"/>
      <c r="C77" s="40"/>
      <c r="D77" s="30" t="s">
        <v>101</v>
      </c>
      <c r="E77" s="41">
        <v>1</v>
      </c>
      <c r="F77" s="41">
        <v>3.96</v>
      </c>
      <c r="G77" s="61"/>
      <c r="H77" s="32" t="s">
        <v>102</v>
      </c>
      <c r="I77" s="31">
        <f t="shared" si="4"/>
        <v>1</v>
      </c>
      <c r="J77" s="31">
        <f t="shared" si="5"/>
        <v>3.96</v>
      </c>
    </row>
    <row r="78" ht="15" spans="1:10">
      <c r="A78" s="40"/>
      <c r="B78" s="27"/>
      <c r="C78" s="40"/>
      <c r="D78" s="30" t="s">
        <v>103</v>
      </c>
      <c r="E78" s="41">
        <v>1</v>
      </c>
      <c r="F78" s="41">
        <v>3.96</v>
      </c>
      <c r="G78" s="61"/>
      <c r="H78" s="32" t="s">
        <v>39</v>
      </c>
      <c r="I78" s="31">
        <f t="shared" si="4"/>
        <v>1</v>
      </c>
      <c r="J78" s="31">
        <f t="shared" si="5"/>
        <v>3.96</v>
      </c>
    </row>
    <row r="79" ht="23" customHeight="1" spans="1:10">
      <c r="A79" s="40"/>
      <c r="B79" s="27"/>
      <c r="C79" s="40"/>
      <c r="D79" s="30" t="s">
        <v>104</v>
      </c>
      <c r="E79" s="41">
        <v>18</v>
      </c>
      <c r="F79" s="41">
        <v>71.28</v>
      </c>
      <c r="G79" s="61"/>
      <c r="H79" s="32" t="s">
        <v>35</v>
      </c>
      <c r="I79" s="31">
        <f t="shared" si="4"/>
        <v>18</v>
      </c>
      <c r="J79" s="31">
        <f t="shared" si="5"/>
        <v>71.28</v>
      </c>
    </row>
    <row r="80" ht="15" spans="1:10">
      <c r="A80" s="40"/>
      <c r="B80" s="27"/>
      <c r="C80" s="40"/>
      <c r="D80" s="30" t="s">
        <v>105</v>
      </c>
      <c r="E80" s="41">
        <v>19</v>
      </c>
      <c r="F80" s="41">
        <v>75.24</v>
      </c>
      <c r="G80" s="61"/>
      <c r="H80" s="32" t="s">
        <v>106</v>
      </c>
      <c r="I80" s="31">
        <f t="shared" si="4"/>
        <v>19</v>
      </c>
      <c r="J80" s="31">
        <f t="shared" si="5"/>
        <v>75.24</v>
      </c>
    </row>
    <row r="81" ht="22" customHeight="1" spans="1:10">
      <c r="A81" s="40"/>
      <c r="B81" s="27"/>
      <c r="C81" s="40"/>
      <c r="D81" s="30" t="s">
        <v>107</v>
      </c>
      <c r="E81" s="41">
        <v>1</v>
      </c>
      <c r="F81" s="41">
        <v>3.96</v>
      </c>
      <c r="G81" s="62"/>
      <c r="H81" s="32" t="s">
        <v>108</v>
      </c>
      <c r="I81" s="31">
        <f t="shared" si="4"/>
        <v>1</v>
      </c>
      <c r="J81" s="31">
        <f t="shared" si="5"/>
        <v>3.96</v>
      </c>
    </row>
    <row r="82" s="5" customFormat="1" ht="15" spans="1:10">
      <c r="A82" s="40"/>
      <c r="B82" s="25">
        <v>3</v>
      </c>
      <c r="C82" s="36" t="s">
        <v>13</v>
      </c>
      <c r="D82" s="18" t="s">
        <v>14</v>
      </c>
      <c r="E82" s="37">
        <f>SUM(E83:E110)</f>
        <v>2530</v>
      </c>
      <c r="F82" s="37">
        <f>SUM(F83:F110)</f>
        <v>2539.4712</v>
      </c>
      <c r="G82" s="45"/>
      <c r="H82" s="56"/>
      <c r="I82" s="19">
        <f t="shared" si="4"/>
        <v>2530</v>
      </c>
      <c r="J82" s="19">
        <f t="shared" si="5"/>
        <v>2539.4712</v>
      </c>
    </row>
    <row r="83" ht="15" spans="1:10">
      <c r="A83" s="40"/>
      <c r="B83" s="27"/>
      <c r="C83" s="40"/>
      <c r="D83" s="30" t="s">
        <v>109</v>
      </c>
      <c r="E83" s="41">
        <v>18</v>
      </c>
      <c r="F83" s="41">
        <v>12.0962</v>
      </c>
      <c r="G83" s="60" t="s">
        <v>16</v>
      </c>
      <c r="H83" s="32" t="s">
        <v>57</v>
      </c>
      <c r="I83" s="31">
        <v>18</v>
      </c>
      <c r="J83" s="31">
        <v>12.0962</v>
      </c>
    </row>
    <row r="84" ht="15" spans="1:10">
      <c r="A84" s="40"/>
      <c r="B84" s="27"/>
      <c r="C84" s="40"/>
      <c r="D84" s="30" t="s">
        <v>110</v>
      </c>
      <c r="E84" s="41">
        <v>29</v>
      </c>
      <c r="F84" s="41">
        <v>20.6944</v>
      </c>
      <c r="G84" s="61"/>
      <c r="H84" s="32" t="s">
        <v>111</v>
      </c>
      <c r="I84" s="31">
        <v>29</v>
      </c>
      <c r="J84" s="31">
        <v>20.6944</v>
      </c>
    </row>
    <row r="85" ht="15" spans="1:10">
      <c r="A85" s="40"/>
      <c r="B85" s="27"/>
      <c r="C85" s="40"/>
      <c r="D85" s="30" t="s">
        <v>112</v>
      </c>
      <c r="E85" s="41">
        <v>3</v>
      </c>
      <c r="F85" s="41">
        <v>4.7055</v>
      </c>
      <c r="G85" s="61"/>
      <c r="H85" s="32" t="s">
        <v>17</v>
      </c>
      <c r="I85" s="31">
        <v>3</v>
      </c>
      <c r="J85" s="31">
        <v>4.7055</v>
      </c>
    </row>
    <row r="86" ht="15" spans="1:10">
      <c r="A86" s="40"/>
      <c r="B86" s="27"/>
      <c r="C86" s="40"/>
      <c r="D86" s="30" t="s">
        <v>113</v>
      </c>
      <c r="E86" s="41">
        <v>7</v>
      </c>
      <c r="F86" s="41">
        <v>11.9217</v>
      </c>
      <c r="G86" s="61"/>
      <c r="H86" s="32" t="s">
        <v>57</v>
      </c>
      <c r="I86" s="31">
        <v>7</v>
      </c>
      <c r="J86" s="31">
        <v>11.9217</v>
      </c>
    </row>
    <row r="87" ht="15" spans="1:10">
      <c r="A87" s="40"/>
      <c r="B87" s="27"/>
      <c r="C87" s="40"/>
      <c r="D87" s="30" t="s">
        <v>114</v>
      </c>
      <c r="E87" s="41">
        <v>2</v>
      </c>
      <c r="F87" s="41">
        <v>2.2752</v>
      </c>
      <c r="G87" s="61"/>
      <c r="H87" s="32" t="s">
        <v>17</v>
      </c>
      <c r="I87" s="31">
        <v>2</v>
      </c>
      <c r="J87" s="31">
        <v>2.2752</v>
      </c>
    </row>
    <row r="88" ht="15" spans="1:10">
      <c r="A88" s="40"/>
      <c r="B88" s="27"/>
      <c r="C88" s="40"/>
      <c r="D88" s="30" t="s">
        <v>115</v>
      </c>
      <c r="E88" s="41">
        <v>2</v>
      </c>
      <c r="F88" s="41">
        <v>3.137</v>
      </c>
      <c r="G88" s="61"/>
      <c r="H88" s="32" t="s">
        <v>17</v>
      </c>
      <c r="I88" s="31">
        <v>2</v>
      </c>
      <c r="J88" s="31">
        <v>3.137</v>
      </c>
    </row>
    <row r="89" ht="15" spans="1:10">
      <c r="A89" s="40"/>
      <c r="B89" s="27"/>
      <c r="C89" s="40"/>
      <c r="D89" s="30" t="s">
        <v>116</v>
      </c>
      <c r="E89" s="41">
        <v>2</v>
      </c>
      <c r="F89" s="41">
        <v>3.244</v>
      </c>
      <c r="G89" s="61"/>
      <c r="H89" s="32" t="s">
        <v>17</v>
      </c>
      <c r="I89" s="31">
        <v>2</v>
      </c>
      <c r="J89" s="31">
        <v>3.244</v>
      </c>
    </row>
    <row r="90" ht="15" spans="1:10">
      <c r="A90" s="40"/>
      <c r="B90" s="27"/>
      <c r="C90" s="40"/>
      <c r="D90" s="30" t="s">
        <v>18</v>
      </c>
      <c r="E90" s="41">
        <v>11</v>
      </c>
      <c r="F90" s="41">
        <v>9.7524</v>
      </c>
      <c r="G90" s="61"/>
      <c r="H90" s="32" t="s">
        <v>117</v>
      </c>
      <c r="I90" s="31">
        <v>11</v>
      </c>
      <c r="J90" s="31">
        <v>9.7524</v>
      </c>
    </row>
    <row r="91" ht="15" spans="1:10">
      <c r="A91" s="40"/>
      <c r="B91" s="27"/>
      <c r="C91" s="40"/>
      <c r="D91" s="30" t="s">
        <v>15</v>
      </c>
      <c r="E91" s="41">
        <v>1</v>
      </c>
      <c r="F91" s="41">
        <v>1.26</v>
      </c>
      <c r="G91" s="61"/>
      <c r="H91" s="32" t="s">
        <v>17</v>
      </c>
      <c r="I91" s="31">
        <v>1</v>
      </c>
      <c r="J91" s="31">
        <v>1.26</v>
      </c>
    </row>
    <row r="92" ht="18" customHeight="1" spans="1:10">
      <c r="A92" s="40"/>
      <c r="B92" s="27"/>
      <c r="C92" s="40"/>
      <c r="D92" s="30" t="s">
        <v>23</v>
      </c>
      <c r="E92" s="41">
        <v>8</v>
      </c>
      <c r="F92" s="41">
        <v>6.9854</v>
      </c>
      <c r="G92" s="61"/>
      <c r="H92" s="32" t="s">
        <v>117</v>
      </c>
      <c r="I92" s="31">
        <v>8</v>
      </c>
      <c r="J92" s="31">
        <v>6.9854</v>
      </c>
    </row>
    <row r="93" ht="15" spans="1:10">
      <c r="A93" s="40"/>
      <c r="B93" s="27"/>
      <c r="C93" s="40"/>
      <c r="D93" s="30" t="s">
        <v>26</v>
      </c>
      <c r="E93" s="41">
        <v>1</v>
      </c>
      <c r="F93" s="41">
        <v>0.6552</v>
      </c>
      <c r="G93" s="61"/>
      <c r="H93" s="32" t="s">
        <v>17</v>
      </c>
      <c r="I93" s="31">
        <v>1</v>
      </c>
      <c r="J93" s="31">
        <v>0.6552</v>
      </c>
    </row>
    <row r="94" ht="15" spans="1:10">
      <c r="A94" s="40"/>
      <c r="B94" s="27"/>
      <c r="C94" s="40"/>
      <c r="D94" s="30" t="s">
        <v>25</v>
      </c>
      <c r="E94" s="41">
        <v>1</v>
      </c>
      <c r="F94" s="41">
        <v>1.26</v>
      </c>
      <c r="G94" s="61"/>
      <c r="H94" s="32" t="s">
        <v>17</v>
      </c>
      <c r="I94" s="31">
        <v>1</v>
      </c>
      <c r="J94" s="31">
        <v>1.26</v>
      </c>
    </row>
    <row r="95" ht="15" spans="1:10">
      <c r="A95" s="40"/>
      <c r="B95" s="27"/>
      <c r="C95" s="40"/>
      <c r="D95" s="30" t="s">
        <v>28</v>
      </c>
      <c r="E95" s="41">
        <v>3</v>
      </c>
      <c r="F95" s="41">
        <v>2.4192</v>
      </c>
      <c r="G95" s="61"/>
      <c r="H95" s="32" t="s">
        <v>17</v>
      </c>
      <c r="I95" s="31">
        <v>3</v>
      </c>
      <c r="J95" s="31">
        <v>2.4192</v>
      </c>
    </row>
    <row r="96" ht="15" spans="1:10">
      <c r="A96" s="40"/>
      <c r="B96" s="27"/>
      <c r="C96" s="40"/>
      <c r="D96" s="30" t="s">
        <v>32</v>
      </c>
      <c r="E96" s="41">
        <v>21</v>
      </c>
      <c r="F96" s="41">
        <v>12.0393</v>
      </c>
      <c r="G96" s="61"/>
      <c r="H96" s="32" t="s">
        <v>118</v>
      </c>
      <c r="I96" s="31">
        <v>21</v>
      </c>
      <c r="J96" s="31">
        <v>12.0393</v>
      </c>
    </row>
    <row r="97" ht="15" spans="1:10">
      <c r="A97" s="40"/>
      <c r="B97" s="27"/>
      <c r="C97" s="40"/>
      <c r="D97" s="30" t="s">
        <v>31</v>
      </c>
      <c r="E97" s="41">
        <v>7</v>
      </c>
      <c r="F97" s="41">
        <v>4.2588</v>
      </c>
      <c r="G97" s="61"/>
      <c r="H97" s="32" t="s">
        <v>57</v>
      </c>
      <c r="I97" s="31">
        <v>7</v>
      </c>
      <c r="J97" s="31">
        <v>4.2588</v>
      </c>
    </row>
    <row r="98" ht="15" spans="1:10">
      <c r="A98" s="40"/>
      <c r="B98" s="27"/>
      <c r="C98" s="40"/>
      <c r="D98" s="30" t="s">
        <v>34</v>
      </c>
      <c r="E98" s="41">
        <v>76</v>
      </c>
      <c r="F98" s="41">
        <v>60.1388</v>
      </c>
      <c r="G98" s="61"/>
      <c r="H98" s="32" t="s">
        <v>21</v>
      </c>
      <c r="I98" s="31">
        <v>76</v>
      </c>
      <c r="J98" s="31">
        <v>60.1388</v>
      </c>
    </row>
    <row r="99" ht="15" spans="1:10">
      <c r="A99" s="40"/>
      <c r="B99" s="27"/>
      <c r="C99" s="40"/>
      <c r="D99" s="30" t="s">
        <v>36</v>
      </c>
      <c r="E99" s="41">
        <v>49</v>
      </c>
      <c r="F99" s="41">
        <v>51.1666</v>
      </c>
      <c r="G99" s="61"/>
      <c r="H99" s="32" t="s">
        <v>119</v>
      </c>
      <c r="I99" s="31">
        <v>49</v>
      </c>
      <c r="J99" s="31">
        <v>51.1666</v>
      </c>
    </row>
    <row r="100" ht="15" spans="1:10">
      <c r="A100" s="40"/>
      <c r="B100" s="27"/>
      <c r="C100" s="40"/>
      <c r="D100" s="30" t="s">
        <v>120</v>
      </c>
      <c r="E100" s="41">
        <v>184</v>
      </c>
      <c r="F100" s="41">
        <v>141.8008</v>
      </c>
      <c r="G100" s="61"/>
      <c r="H100" s="32" t="s">
        <v>121</v>
      </c>
      <c r="I100" s="31">
        <v>184</v>
      </c>
      <c r="J100" s="31">
        <v>141.8008</v>
      </c>
    </row>
    <row r="101" ht="15" spans="1:10">
      <c r="A101" s="40"/>
      <c r="B101" s="27"/>
      <c r="C101" s="40"/>
      <c r="D101" s="30" t="s">
        <v>122</v>
      </c>
      <c r="E101" s="41">
        <v>15</v>
      </c>
      <c r="F101" s="41">
        <v>10.4784</v>
      </c>
      <c r="G101" s="61"/>
      <c r="H101" s="32" t="s">
        <v>57</v>
      </c>
      <c r="I101" s="31">
        <v>15</v>
      </c>
      <c r="J101" s="31">
        <v>10.4784</v>
      </c>
    </row>
    <row r="102" ht="15" spans="1:10">
      <c r="A102" s="40"/>
      <c r="B102" s="27"/>
      <c r="C102" s="40"/>
      <c r="D102" s="30" t="s">
        <v>123</v>
      </c>
      <c r="E102" s="41">
        <v>1</v>
      </c>
      <c r="F102" s="41">
        <v>0.5327</v>
      </c>
      <c r="G102" s="61"/>
      <c r="H102" s="32" t="s">
        <v>17</v>
      </c>
      <c r="I102" s="31">
        <v>1</v>
      </c>
      <c r="J102" s="31">
        <v>0.5327</v>
      </c>
    </row>
    <row r="103" ht="15" spans="1:10">
      <c r="A103" s="40"/>
      <c r="B103" s="27"/>
      <c r="C103" s="40"/>
      <c r="D103" s="30" t="s">
        <v>38</v>
      </c>
      <c r="E103" s="41">
        <v>125</v>
      </c>
      <c r="F103" s="41">
        <v>136.5084</v>
      </c>
      <c r="G103" s="61"/>
      <c r="H103" s="32" t="s">
        <v>124</v>
      </c>
      <c r="I103" s="31">
        <v>125</v>
      </c>
      <c r="J103" s="31">
        <v>136.5084</v>
      </c>
    </row>
    <row r="104" ht="15" spans="1:10">
      <c r="A104" s="40"/>
      <c r="B104" s="27"/>
      <c r="C104" s="40"/>
      <c r="D104" s="30" t="s">
        <v>44</v>
      </c>
      <c r="E104" s="41">
        <v>115</v>
      </c>
      <c r="F104" s="41">
        <v>135.45</v>
      </c>
      <c r="G104" s="61"/>
      <c r="H104" s="63" t="s">
        <v>125</v>
      </c>
      <c r="I104" s="31">
        <v>115</v>
      </c>
      <c r="J104" s="31">
        <v>135.45</v>
      </c>
    </row>
    <row r="105" ht="15" spans="1:10">
      <c r="A105" s="40"/>
      <c r="B105" s="27"/>
      <c r="C105" s="40"/>
      <c r="D105" s="30" t="s">
        <v>40</v>
      </c>
      <c r="E105" s="41">
        <v>344</v>
      </c>
      <c r="F105" s="41">
        <v>369.054</v>
      </c>
      <c r="G105" s="61"/>
      <c r="H105" s="32" t="s">
        <v>126</v>
      </c>
      <c r="I105" s="31">
        <v>344</v>
      </c>
      <c r="J105" s="31">
        <v>369.054</v>
      </c>
    </row>
    <row r="106" s="6" customFormat="1" ht="15" spans="1:25">
      <c r="A106" s="53"/>
      <c r="B106" s="52"/>
      <c r="C106" s="53"/>
      <c r="D106" s="64" t="s">
        <v>42</v>
      </c>
      <c r="E106" s="41">
        <v>293</v>
      </c>
      <c r="F106" s="41">
        <v>329.7042</v>
      </c>
      <c r="G106" s="61"/>
      <c r="H106" s="63" t="s">
        <v>127</v>
      </c>
      <c r="I106" s="31">
        <v>293</v>
      </c>
      <c r="J106" s="31">
        <v>329.7042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" spans="1:10">
      <c r="A107" s="40"/>
      <c r="B107" s="27"/>
      <c r="C107" s="40"/>
      <c r="D107" s="30" t="s">
        <v>46</v>
      </c>
      <c r="E107" s="41">
        <v>57</v>
      </c>
      <c r="F107" s="41">
        <v>67.4352</v>
      </c>
      <c r="G107" s="61"/>
      <c r="H107" s="32" t="s">
        <v>128</v>
      </c>
      <c r="I107" s="31">
        <v>57</v>
      </c>
      <c r="J107" s="31">
        <v>67.4352</v>
      </c>
    </row>
    <row r="108" ht="15" spans="1:10">
      <c r="A108" s="40"/>
      <c r="B108" s="27"/>
      <c r="C108" s="40"/>
      <c r="D108" s="30" t="s">
        <v>129</v>
      </c>
      <c r="E108" s="41">
        <v>551</v>
      </c>
      <c r="F108" s="41">
        <v>595.4256</v>
      </c>
      <c r="G108" s="61"/>
      <c r="H108" s="32" t="s">
        <v>130</v>
      </c>
      <c r="I108" s="31">
        <v>551</v>
      </c>
      <c r="J108" s="31">
        <v>595.4256</v>
      </c>
    </row>
    <row r="109" ht="15" spans="1:10">
      <c r="A109" s="40"/>
      <c r="B109" s="27"/>
      <c r="C109" s="40"/>
      <c r="D109" s="30" t="s">
        <v>131</v>
      </c>
      <c r="E109" s="41">
        <v>365</v>
      </c>
      <c r="F109" s="41">
        <v>316.9366</v>
      </c>
      <c r="G109" s="61"/>
      <c r="H109" s="32" t="s">
        <v>132</v>
      </c>
      <c r="I109" s="31">
        <v>365</v>
      </c>
      <c r="J109" s="31">
        <v>316.9366</v>
      </c>
    </row>
    <row r="110" ht="15" spans="1:10">
      <c r="A110" s="40"/>
      <c r="B110" s="27"/>
      <c r="C110" s="40"/>
      <c r="D110" s="30" t="s">
        <v>133</v>
      </c>
      <c r="E110" s="41">
        <v>239</v>
      </c>
      <c r="F110" s="41">
        <v>228.1356</v>
      </c>
      <c r="G110" s="62"/>
      <c r="H110" s="63" t="s">
        <v>134</v>
      </c>
      <c r="I110" s="31">
        <v>239</v>
      </c>
      <c r="J110" s="31">
        <v>228.1356</v>
      </c>
    </row>
    <row r="111" s="5" customFormat="1" ht="15" spans="1:10">
      <c r="A111" s="40"/>
      <c r="B111" s="25">
        <v>4</v>
      </c>
      <c r="C111" s="36" t="s">
        <v>135</v>
      </c>
      <c r="D111" s="18" t="s">
        <v>14</v>
      </c>
      <c r="E111" s="37">
        <f>SUM(E112:E114)</f>
        <v>327</v>
      </c>
      <c r="F111" s="37">
        <f>SUM(F112:F114)</f>
        <v>320.1772</v>
      </c>
      <c r="G111" s="45">
        <f>SUM(G112:G114)</f>
        <v>0</v>
      </c>
      <c r="H111" s="56">
        <f>SUM(H112:H114)</f>
        <v>0</v>
      </c>
      <c r="I111" s="19">
        <f t="shared" ref="I111:I153" si="6">E111</f>
        <v>327</v>
      </c>
      <c r="J111" s="19">
        <f t="shared" ref="J111:J153" si="7">F111</f>
        <v>320.1772</v>
      </c>
    </row>
    <row r="112" ht="15" spans="1:10">
      <c r="A112" s="40"/>
      <c r="B112" s="27"/>
      <c r="C112" s="40"/>
      <c r="D112" s="51" t="s">
        <v>136</v>
      </c>
      <c r="E112" s="41">
        <v>3</v>
      </c>
      <c r="F112" s="41">
        <v>3.402</v>
      </c>
      <c r="G112" s="36" t="s">
        <v>16</v>
      </c>
      <c r="H112" s="32" t="s">
        <v>137</v>
      </c>
      <c r="I112" s="31">
        <f t="shared" si="6"/>
        <v>3</v>
      </c>
      <c r="J112" s="31">
        <f t="shared" si="7"/>
        <v>3.402</v>
      </c>
    </row>
    <row r="113" s="6" customFormat="1" ht="15" spans="1:25">
      <c r="A113" s="53"/>
      <c r="B113" s="52"/>
      <c r="C113" s="53"/>
      <c r="D113" s="54" t="s">
        <v>138</v>
      </c>
      <c r="E113" s="41">
        <v>43</v>
      </c>
      <c r="F113" s="41">
        <v>34.4344</v>
      </c>
      <c r="G113" s="53"/>
      <c r="H113" s="34" t="s">
        <v>139</v>
      </c>
      <c r="I113" s="31">
        <f t="shared" si="6"/>
        <v>43</v>
      </c>
      <c r="J113" s="31">
        <f t="shared" si="7"/>
        <v>34.4344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" spans="1:10">
      <c r="A114" s="40"/>
      <c r="B114" s="27"/>
      <c r="C114" s="40"/>
      <c r="D114" s="65" t="s">
        <v>140</v>
      </c>
      <c r="E114" s="66">
        <v>281</v>
      </c>
      <c r="F114" s="66">
        <v>282.3408</v>
      </c>
      <c r="G114" s="55"/>
      <c r="H114" s="67" t="s">
        <v>141</v>
      </c>
      <c r="I114" s="74">
        <f t="shared" si="6"/>
        <v>281</v>
      </c>
      <c r="J114" s="74">
        <f t="shared" si="7"/>
        <v>282.3408</v>
      </c>
    </row>
    <row r="115" ht="15" spans="1:10">
      <c r="A115" s="40"/>
      <c r="B115" s="68">
        <v>5</v>
      </c>
      <c r="C115" s="59" t="s">
        <v>53</v>
      </c>
      <c r="D115" s="18" t="s">
        <v>14</v>
      </c>
      <c r="E115" s="37">
        <f>SUM(E116:E118)</f>
        <v>1665</v>
      </c>
      <c r="F115" s="37">
        <f>SUM(F116:F118)</f>
        <v>794.832</v>
      </c>
      <c r="G115" s="51"/>
      <c r="H115" s="69"/>
      <c r="I115" s="19">
        <f>SUM(I116:I118)</f>
        <v>1665</v>
      </c>
      <c r="J115" s="19">
        <f>SUM(J116:J118)</f>
        <v>794.832</v>
      </c>
    </row>
    <row r="116" ht="15" spans="1:10">
      <c r="A116" s="40"/>
      <c r="B116" s="68"/>
      <c r="C116" s="59"/>
      <c r="D116" s="51" t="s">
        <v>56</v>
      </c>
      <c r="E116" s="41">
        <v>2</v>
      </c>
      <c r="F116" s="41">
        <v>2.52</v>
      </c>
      <c r="G116" s="36" t="s">
        <v>16</v>
      </c>
      <c r="H116" s="69" t="s">
        <v>17</v>
      </c>
      <c r="I116" s="31">
        <v>2</v>
      </c>
      <c r="J116" s="31">
        <v>2.52</v>
      </c>
    </row>
    <row r="117" ht="15" spans="1:10">
      <c r="A117" s="40"/>
      <c r="B117" s="68"/>
      <c r="C117" s="59"/>
      <c r="D117" s="51" t="s">
        <v>142</v>
      </c>
      <c r="E117" s="41">
        <v>232</v>
      </c>
      <c r="F117" s="41">
        <v>108.792</v>
      </c>
      <c r="G117" s="40"/>
      <c r="H117" s="69" t="s">
        <v>143</v>
      </c>
      <c r="I117" s="31">
        <v>232</v>
      </c>
      <c r="J117" s="31">
        <v>108.792</v>
      </c>
    </row>
    <row r="118" ht="15" spans="1:10">
      <c r="A118" s="40"/>
      <c r="B118" s="68"/>
      <c r="C118" s="59"/>
      <c r="D118" s="51" t="s">
        <v>144</v>
      </c>
      <c r="E118" s="41">
        <v>1431</v>
      </c>
      <c r="F118" s="41">
        <v>683.52</v>
      </c>
      <c r="G118" s="55"/>
      <c r="H118" s="69" t="s">
        <v>145</v>
      </c>
      <c r="I118" s="31">
        <v>1431</v>
      </c>
      <c r="J118" s="31">
        <v>683.52</v>
      </c>
    </row>
    <row r="119" s="5" customFormat="1" ht="15" spans="1:10">
      <c r="A119" s="40"/>
      <c r="B119" s="27">
        <v>6</v>
      </c>
      <c r="C119" s="40" t="s">
        <v>58</v>
      </c>
      <c r="D119" s="70" t="s">
        <v>14</v>
      </c>
      <c r="E119" s="71">
        <f>SUM(E120:E134)</f>
        <v>1838</v>
      </c>
      <c r="F119" s="71">
        <f>SUM(F120:F134)</f>
        <v>1609.3709</v>
      </c>
      <c r="G119" s="72"/>
      <c r="H119" s="33"/>
      <c r="I119" s="75">
        <f t="shared" si="6"/>
        <v>1838</v>
      </c>
      <c r="J119" s="75">
        <f t="shared" si="7"/>
        <v>1609.3709</v>
      </c>
    </row>
    <row r="120" ht="22.9" customHeight="1" spans="1:10">
      <c r="A120" s="40"/>
      <c r="B120" s="27"/>
      <c r="C120" s="40"/>
      <c r="D120" s="51" t="s">
        <v>59</v>
      </c>
      <c r="E120" s="41">
        <v>192</v>
      </c>
      <c r="F120" s="41">
        <v>131.9103</v>
      </c>
      <c r="G120" s="59" t="s">
        <v>16</v>
      </c>
      <c r="H120" s="32" t="s">
        <v>146</v>
      </c>
      <c r="I120" s="31">
        <f t="shared" si="6"/>
        <v>192</v>
      </c>
      <c r="J120" s="31">
        <f t="shared" si="7"/>
        <v>131.9103</v>
      </c>
    </row>
    <row r="121" ht="21.4" customHeight="1" spans="1:10">
      <c r="A121" s="40"/>
      <c r="B121" s="27"/>
      <c r="C121" s="40"/>
      <c r="D121" s="51" t="s">
        <v>61</v>
      </c>
      <c r="E121" s="41">
        <v>3</v>
      </c>
      <c r="F121" s="41">
        <v>11.88</v>
      </c>
      <c r="G121" s="73"/>
      <c r="H121" s="32" t="s">
        <v>17</v>
      </c>
      <c r="I121" s="31">
        <f t="shared" si="6"/>
        <v>3</v>
      </c>
      <c r="J121" s="31">
        <f t="shared" si="7"/>
        <v>11.88</v>
      </c>
    </row>
    <row r="122" ht="28.5" customHeight="1" spans="1:10">
      <c r="A122" s="40"/>
      <c r="B122" s="27"/>
      <c r="C122" s="40"/>
      <c r="D122" s="51" t="s">
        <v>65</v>
      </c>
      <c r="E122" s="41">
        <v>501</v>
      </c>
      <c r="F122" s="41">
        <v>414.461999999997</v>
      </c>
      <c r="G122" s="73"/>
      <c r="H122" s="32" t="s">
        <v>147</v>
      </c>
      <c r="I122" s="31">
        <f t="shared" si="6"/>
        <v>501</v>
      </c>
      <c r="J122" s="31">
        <f t="shared" si="7"/>
        <v>414.461999999997</v>
      </c>
    </row>
    <row r="123" ht="15.75" customHeight="1" spans="1:10">
      <c r="A123" s="40"/>
      <c r="B123" s="27"/>
      <c r="C123" s="40"/>
      <c r="D123" s="51" t="s">
        <v>148</v>
      </c>
      <c r="E123" s="41">
        <v>2</v>
      </c>
      <c r="F123" s="41">
        <v>2.0836</v>
      </c>
      <c r="G123" s="73"/>
      <c r="H123" s="32" t="s">
        <v>17</v>
      </c>
      <c r="I123" s="31">
        <f t="shared" si="6"/>
        <v>2</v>
      </c>
      <c r="J123" s="31">
        <f t="shared" si="7"/>
        <v>2.0836</v>
      </c>
    </row>
    <row r="124" ht="25.5" customHeight="1" spans="1:10">
      <c r="A124" s="40"/>
      <c r="B124" s="27"/>
      <c r="C124" s="40"/>
      <c r="D124" s="51" t="s">
        <v>69</v>
      </c>
      <c r="E124" s="41">
        <v>121</v>
      </c>
      <c r="F124" s="41">
        <v>109.1676</v>
      </c>
      <c r="G124" s="73"/>
      <c r="H124" s="32" t="s">
        <v>35</v>
      </c>
      <c r="I124" s="31">
        <f t="shared" si="6"/>
        <v>121</v>
      </c>
      <c r="J124" s="31">
        <f t="shared" si="7"/>
        <v>109.1676</v>
      </c>
    </row>
    <row r="125" ht="15.75" customHeight="1" spans="1:10">
      <c r="A125" s="40"/>
      <c r="B125" s="27"/>
      <c r="C125" s="40"/>
      <c r="D125" s="51" t="s">
        <v>67</v>
      </c>
      <c r="E125" s="41">
        <v>8</v>
      </c>
      <c r="F125" s="41">
        <v>8.3344</v>
      </c>
      <c r="G125" s="73"/>
      <c r="H125" s="32" t="s">
        <v>17</v>
      </c>
      <c r="I125" s="31">
        <f t="shared" si="6"/>
        <v>8</v>
      </c>
      <c r="J125" s="31">
        <f t="shared" si="7"/>
        <v>8.3344</v>
      </c>
    </row>
    <row r="126" ht="15.75" customHeight="1" spans="1:10">
      <c r="A126" s="40"/>
      <c r="B126" s="27"/>
      <c r="C126" s="40"/>
      <c r="D126" s="51" t="s">
        <v>149</v>
      </c>
      <c r="E126" s="41">
        <v>20</v>
      </c>
      <c r="F126" s="41">
        <v>40.642</v>
      </c>
      <c r="G126" s="73"/>
      <c r="H126" s="32" t="s">
        <v>17</v>
      </c>
      <c r="I126" s="31">
        <f t="shared" si="6"/>
        <v>20</v>
      </c>
      <c r="J126" s="31">
        <f t="shared" si="7"/>
        <v>40.642</v>
      </c>
    </row>
    <row r="127" ht="27" customHeight="1" spans="1:10">
      <c r="A127" s="40"/>
      <c r="B127" s="27"/>
      <c r="C127" s="40"/>
      <c r="D127" s="51" t="s">
        <v>62</v>
      </c>
      <c r="E127" s="41">
        <v>9</v>
      </c>
      <c r="F127" s="41">
        <v>7.8246</v>
      </c>
      <c r="G127" s="73"/>
      <c r="H127" s="32" t="s">
        <v>137</v>
      </c>
      <c r="I127" s="31">
        <f t="shared" si="6"/>
        <v>9</v>
      </c>
      <c r="J127" s="31">
        <f t="shared" si="7"/>
        <v>7.8246</v>
      </c>
    </row>
    <row r="128" ht="15.75" customHeight="1" spans="1:11">
      <c r="A128" s="40"/>
      <c r="B128" s="27"/>
      <c r="C128" s="40"/>
      <c r="D128" s="51" t="s">
        <v>150</v>
      </c>
      <c r="E128" s="41">
        <v>31</v>
      </c>
      <c r="F128" s="41">
        <v>29.5215</v>
      </c>
      <c r="G128" s="73"/>
      <c r="H128" s="32" t="s">
        <v>33</v>
      </c>
      <c r="I128" s="31">
        <f t="shared" si="6"/>
        <v>31</v>
      </c>
      <c r="J128" s="31">
        <f t="shared" si="7"/>
        <v>29.5215</v>
      </c>
      <c r="K128" s="76"/>
    </row>
    <row r="129" ht="28.5" customHeight="1" spans="1:10">
      <c r="A129" s="40"/>
      <c r="B129" s="27"/>
      <c r="C129" s="40"/>
      <c r="D129" s="51" t="s">
        <v>151</v>
      </c>
      <c r="E129" s="41">
        <v>5</v>
      </c>
      <c r="F129" s="41">
        <v>2.112</v>
      </c>
      <c r="G129" s="73"/>
      <c r="H129" s="32" t="s">
        <v>152</v>
      </c>
      <c r="I129" s="31">
        <f t="shared" si="6"/>
        <v>5</v>
      </c>
      <c r="J129" s="31">
        <f t="shared" si="7"/>
        <v>2.112</v>
      </c>
    </row>
    <row r="130" ht="28.5" customHeight="1" spans="1:10">
      <c r="A130" s="40"/>
      <c r="B130" s="27"/>
      <c r="C130" s="40"/>
      <c r="D130" s="51" t="s">
        <v>153</v>
      </c>
      <c r="E130" s="41">
        <v>634</v>
      </c>
      <c r="F130" s="41">
        <v>572.683800000001</v>
      </c>
      <c r="G130" s="73"/>
      <c r="H130" s="32" t="s">
        <v>154</v>
      </c>
      <c r="I130" s="31">
        <f t="shared" si="6"/>
        <v>634</v>
      </c>
      <c r="J130" s="31">
        <f t="shared" si="7"/>
        <v>572.683800000001</v>
      </c>
    </row>
    <row r="131" ht="28.5" customHeight="1" spans="1:10">
      <c r="A131" s="40"/>
      <c r="B131" s="27"/>
      <c r="C131" s="40"/>
      <c r="D131" s="51" t="s">
        <v>155</v>
      </c>
      <c r="E131" s="41">
        <v>284</v>
      </c>
      <c r="F131" s="41">
        <v>253.452600000001</v>
      </c>
      <c r="G131" s="73"/>
      <c r="H131" s="32" t="s">
        <v>156</v>
      </c>
      <c r="I131" s="31">
        <f t="shared" si="6"/>
        <v>284</v>
      </c>
      <c r="J131" s="31">
        <f t="shared" si="7"/>
        <v>253.452600000001</v>
      </c>
    </row>
    <row r="132" ht="28.5" customHeight="1" spans="1:10">
      <c r="A132" s="40"/>
      <c r="B132" s="27"/>
      <c r="C132" s="40"/>
      <c r="D132" s="51" t="s">
        <v>157</v>
      </c>
      <c r="E132" s="41">
        <v>1</v>
      </c>
      <c r="F132" s="41">
        <v>1.4036</v>
      </c>
      <c r="G132" s="73"/>
      <c r="H132" s="32" t="s">
        <v>137</v>
      </c>
      <c r="I132" s="31">
        <f t="shared" si="6"/>
        <v>1</v>
      </c>
      <c r="J132" s="31">
        <f t="shared" si="7"/>
        <v>1.4036</v>
      </c>
    </row>
    <row r="133" ht="28.5" customHeight="1" spans="1:10">
      <c r="A133" s="40"/>
      <c r="B133" s="27"/>
      <c r="C133" s="40"/>
      <c r="D133" s="51" t="s">
        <v>158</v>
      </c>
      <c r="E133" s="41">
        <v>14</v>
      </c>
      <c r="F133" s="41">
        <v>10.9164</v>
      </c>
      <c r="G133" s="73"/>
      <c r="H133" s="32" t="s">
        <v>17</v>
      </c>
      <c r="I133" s="31">
        <f t="shared" si="6"/>
        <v>14</v>
      </c>
      <c r="J133" s="31">
        <f t="shared" si="7"/>
        <v>10.9164</v>
      </c>
    </row>
    <row r="134" ht="28.5" customHeight="1" spans="1:10">
      <c r="A134" s="40"/>
      <c r="B134" s="27"/>
      <c r="C134" s="40"/>
      <c r="D134" s="51" t="s">
        <v>159</v>
      </c>
      <c r="E134" s="41">
        <v>13</v>
      </c>
      <c r="F134" s="41">
        <v>12.9765</v>
      </c>
      <c r="G134" s="73"/>
      <c r="H134" s="32" t="s">
        <v>17</v>
      </c>
      <c r="I134" s="31">
        <f t="shared" si="6"/>
        <v>13</v>
      </c>
      <c r="J134" s="31">
        <f t="shared" si="7"/>
        <v>12.9765</v>
      </c>
    </row>
    <row r="135" s="5" customFormat="1" ht="15" spans="1:10">
      <c r="A135" s="40"/>
      <c r="B135" s="25">
        <v>7</v>
      </c>
      <c r="C135" s="36" t="s">
        <v>70</v>
      </c>
      <c r="D135" s="18" t="s">
        <v>14</v>
      </c>
      <c r="E135" s="37">
        <f>SUM(E136:E153)</f>
        <v>481</v>
      </c>
      <c r="F135" s="37">
        <f>SUM(F136:F153)</f>
        <v>379.265600000001</v>
      </c>
      <c r="G135" s="45"/>
      <c r="H135" s="56"/>
      <c r="I135" s="19">
        <f t="shared" si="6"/>
        <v>481</v>
      </c>
      <c r="J135" s="19">
        <f t="shared" si="7"/>
        <v>379.265600000001</v>
      </c>
    </row>
    <row r="136" ht="15" spans="1:10">
      <c r="A136" s="40"/>
      <c r="B136" s="27"/>
      <c r="C136" s="40"/>
      <c r="D136" s="51" t="s">
        <v>71</v>
      </c>
      <c r="E136" s="41">
        <v>13</v>
      </c>
      <c r="F136" s="41">
        <v>14.7784</v>
      </c>
      <c r="G136" s="36" t="s">
        <v>16</v>
      </c>
      <c r="H136" s="32" t="s">
        <v>17</v>
      </c>
      <c r="I136" s="31">
        <f t="shared" si="6"/>
        <v>13</v>
      </c>
      <c r="J136" s="31">
        <f t="shared" si="7"/>
        <v>14.7784</v>
      </c>
    </row>
    <row r="137" ht="15" spans="1:10">
      <c r="A137" s="40"/>
      <c r="B137" s="27"/>
      <c r="C137" s="40"/>
      <c r="D137" s="51" t="s">
        <v>75</v>
      </c>
      <c r="E137" s="41">
        <v>11</v>
      </c>
      <c r="F137" s="41">
        <v>11.214</v>
      </c>
      <c r="G137" s="40"/>
      <c r="H137" s="33" t="s">
        <v>17</v>
      </c>
      <c r="I137" s="31">
        <f t="shared" si="6"/>
        <v>11</v>
      </c>
      <c r="J137" s="31">
        <f t="shared" si="7"/>
        <v>11.214</v>
      </c>
    </row>
    <row r="138" ht="15" spans="1:10">
      <c r="A138" s="40"/>
      <c r="B138" s="27"/>
      <c r="C138" s="40"/>
      <c r="D138" s="51" t="s">
        <v>85</v>
      </c>
      <c r="E138" s="41">
        <v>9</v>
      </c>
      <c r="F138" s="41">
        <v>7.119</v>
      </c>
      <c r="G138" s="40"/>
      <c r="H138" s="33" t="s">
        <v>17</v>
      </c>
      <c r="I138" s="31">
        <f t="shared" si="6"/>
        <v>9</v>
      </c>
      <c r="J138" s="31">
        <f t="shared" si="7"/>
        <v>7.119</v>
      </c>
    </row>
    <row r="139" ht="15" spans="1:10">
      <c r="A139" s="40"/>
      <c r="B139" s="27"/>
      <c r="C139" s="40"/>
      <c r="D139" s="51" t="s">
        <v>160</v>
      </c>
      <c r="E139" s="41">
        <v>47</v>
      </c>
      <c r="F139" s="41">
        <v>35.7788</v>
      </c>
      <c r="G139" s="40"/>
      <c r="H139" s="33" t="s">
        <v>83</v>
      </c>
      <c r="I139" s="31">
        <f t="shared" si="6"/>
        <v>47</v>
      </c>
      <c r="J139" s="31">
        <f t="shared" si="7"/>
        <v>35.7788</v>
      </c>
    </row>
    <row r="140" ht="15" spans="1:10">
      <c r="A140" s="40"/>
      <c r="B140" s="27"/>
      <c r="C140" s="40"/>
      <c r="D140" s="51" t="s">
        <v>161</v>
      </c>
      <c r="E140" s="41">
        <v>1</v>
      </c>
      <c r="F140" s="41">
        <v>1.1282</v>
      </c>
      <c r="G140" s="40"/>
      <c r="H140" s="33" t="s">
        <v>57</v>
      </c>
      <c r="I140" s="31">
        <f t="shared" si="6"/>
        <v>1</v>
      </c>
      <c r="J140" s="31">
        <f t="shared" si="7"/>
        <v>1.1282</v>
      </c>
    </row>
    <row r="141" ht="15" spans="1:10">
      <c r="A141" s="40"/>
      <c r="B141" s="27"/>
      <c r="C141" s="40"/>
      <c r="D141" s="51" t="s">
        <v>73</v>
      </c>
      <c r="E141" s="41">
        <v>195</v>
      </c>
      <c r="F141" s="41">
        <v>150.329500000001</v>
      </c>
      <c r="G141" s="40"/>
      <c r="H141" s="34" t="s">
        <v>162</v>
      </c>
      <c r="I141" s="31">
        <f t="shared" si="6"/>
        <v>195</v>
      </c>
      <c r="J141" s="31">
        <f t="shared" si="7"/>
        <v>150.329500000001</v>
      </c>
    </row>
    <row r="142" ht="15" spans="1:10">
      <c r="A142" s="40"/>
      <c r="B142" s="27"/>
      <c r="C142" s="40"/>
      <c r="D142" s="51" t="s">
        <v>76</v>
      </c>
      <c r="E142" s="41">
        <v>116</v>
      </c>
      <c r="F142" s="41">
        <v>89.4476000000001</v>
      </c>
      <c r="G142" s="40"/>
      <c r="H142" s="33" t="s">
        <v>163</v>
      </c>
      <c r="I142" s="31">
        <f t="shared" si="6"/>
        <v>116</v>
      </c>
      <c r="J142" s="31">
        <f t="shared" si="7"/>
        <v>89.4476000000001</v>
      </c>
    </row>
    <row r="143" ht="15" spans="1:10">
      <c r="A143" s="40"/>
      <c r="B143" s="27"/>
      <c r="C143" s="40"/>
      <c r="D143" s="51" t="s">
        <v>164</v>
      </c>
      <c r="E143" s="41">
        <v>2</v>
      </c>
      <c r="F143" s="41">
        <v>1.918</v>
      </c>
      <c r="G143" s="40"/>
      <c r="H143" s="33" t="s">
        <v>17</v>
      </c>
      <c r="I143" s="31">
        <f t="shared" si="6"/>
        <v>2</v>
      </c>
      <c r="J143" s="31">
        <f t="shared" si="7"/>
        <v>1.918</v>
      </c>
    </row>
    <row r="144" ht="15" spans="1:10">
      <c r="A144" s="40"/>
      <c r="B144" s="27"/>
      <c r="C144" s="40"/>
      <c r="D144" s="51" t="s">
        <v>165</v>
      </c>
      <c r="E144" s="41">
        <v>8</v>
      </c>
      <c r="F144" s="41">
        <v>7.434</v>
      </c>
      <c r="G144" s="40"/>
      <c r="H144" s="33" t="s">
        <v>17</v>
      </c>
      <c r="I144" s="31">
        <f t="shared" si="6"/>
        <v>8</v>
      </c>
      <c r="J144" s="31">
        <f t="shared" si="7"/>
        <v>7.434</v>
      </c>
    </row>
    <row r="145" ht="15" spans="1:10">
      <c r="A145" s="40"/>
      <c r="B145" s="27"/>
      <c r="C145" s="40"/>
      <c r="D145" s="51" t="s">
        <v>166</v>
      </c>
      <c r="E145" s="41">
        <v>4</v>
      </c>
      <c r="F145" s="41">
        <v>4.5472</v>
      </c>
      <c r="G145" s="40"/>
      <c r="H145" s="33" t="s">
        <v>17</v>
      </c>
      <c r="I145" s="31">
        <f t="shared" si="6"/>
        <v>4</v>
      </c>
      <c r="J145" s="31">
        <f t="shared" si="7"/>
        <v>4.5472</v>
      </c>
    </row>
    <row r="146" ht="15" spans="1:10">
      <c r="A146" s="40"/>
      <c r="B146" s="27"/>
      <c r="C146" s="40"/>
      <c r="D146" s="51" t="s">
        <v>82</v>
      </c>
      <c r="E146" s="41">
        <v>1</v>
      </c>
      <c r="F146" s="41">
        <v>0.7857</v>
      </c>
      <c r="G146" s="40"/>
      <c r="H146" s="33" t="s">
        <v>17</v>
      </c>
      <c r="I146" s="31">
        <f t="shared" si="6"/>
        <v>1</v>
      </c>
      <c r="J146" s="31">
        <f t="shared" si="7"/>
        <v>0.7857</v>
      </c>
    </row>
    <row r="147" ht="15" spans="1:10">
      <c r="A147" s="40"/>
      <c r="B147" s="27"/>
      <c r="C147" s="40"/>
      <c r="D147" s="51" t="s">
        <v>89</v>
      </c>
      <c r="E147" s="41">
        <v>1</v>
      </c>
      <c r="F147" s="41">
        <v>1.26</v>
      </c>
      <c r="G147" s="40"/>
      <c r="H147" s="33" t="s">
        <v>17</v>
      </c>
      <c r="I147" s="31">
        <f t="shared" si="6"/>
        <v>1</v>
      </c>
      <c r="J147" s="31">
        <f t="shared" si="7"/>
        <v>1.26</v>
      </c>
    </row>
    <row r="148" ht="15" spans="1:10">
      <c r="A148" s="40"/>
      <c r="B148" s="27"/>
      <c r="C148" s="40"/>
      <c r="D148" s="51" t="s">
        <v>167</v>
      </c>
      <c r="E148" s="41">
        <v>25</v>
      </c>
      <c r="F148" s="41">
        <v>17.9618</v>
      </c>
      <c r="G148" s="40"/>
      <c r="H148" s="33" t="s">
        <v>33</v>
      </c>
      <c r="I148" s="31">
        <f t="shared" si="6"/>
        <v>25</v>
      </c>
      <c r="J148" s="31">
        <f t="shared" si="7"/>
        <v>17.9618</v>
      </c>
    </row>
    <row r="149" ht="15" spans="1:10">
      <c r="A149" s="40"/>
      <c r="B149" s="27"/>
      <c r="C149" s="40"/>
      <c r="D149" s="51" t="s">
        <v>168</v>
      </c>
      <c r="E149" s="41">
        <v>7</v>
      </c>
      <c r="F149" s="41">
        <v>4.9349</v>
      </c>
      <c r="G149" s="40"/>
      <c r="H149" s="33" t="s">
        <v>17</v>
      </c>
      <c r="I149" s="31">
        <f t="shared" si="6"/>
        <v>7</v>
      </c>
      <c r="J149" s="31">
        <f t="shared" si="7"/>
        <v>4.9349</v>
      </c>
    </row>
    <row r="150" ht="15" spans="1:10">
      <c r="A150" s="40"/>
      <c r="B150" s="27"/>
      <c r="C150" s="40"/>
      <c r="D150" s="51" t="s">
        <v>169</v>
      </c>
      <c r="E150" s="41">
        <v>6</v>
      </c>
      <c r="F150" s="41">
        <v>5.0772</v>
      </c>
      <c r="G150" s="40"/>
      <c r="H150" s="34" t="s">
        <v>57</v>
      </c>
      <c r="I150" s="31">
        <f t="shared" si="6"/>
        <v>6</v>
      </c>
      <c r="J150" s="31">
        <f t="shared" si="7"/>
        <v>5.0772</v>
      </c>
    </row>
    <row r="151" ht="15" spans="1:10">
      <c r="A151" s="40"/>
      <c r="B151" s="27"/>
      <c r="C151" s="40"/>
      <c r="D151" s="51" t="s">
        <v>170</v>
      </c>
      <c r="E151" s="41">
        <v>30</v>
      </c>
      <c r="F151" s="41">
        <v>21.6532</v>
      </c>
      <c r="G151" s="40"/>
      <c r="H151" s="33" t="s">
        <v>33</v>
      </c>
      <c r="I151" s="31">
        <f t="shared" si="6"/>
        <v>30</v>
      </c>
      <c r="J151" s="31">
        <f t="shared" si="7"/>
        <v>21.6532</v>
      </c>
    </row>
    <row r="152" ht="15" spans="1:10">
      <c r="A152" s="40"/>
      <c r="B152" s="27"/>
      <c r="C152" s="40"/>
      <c r="D152" s="51" t="s">
        <v>171</v>
      </c>
      <c r="E152" s="41">
        <v>2</v>
      </c>
      <c r="F152" s="41">
        <v>1.2521</v>
      </c>
      <c r="G152" s="40"/>
      <c r="H152" s="33" t="s">
        <v>17</v>
      </c>
      <c r="I152" s="31">
        <f t="shared" si="6"/>
        <v>2</v>
      </c>
      <c r="J152" s="31">
        <f t="shared" si="7"/>
        <v>1.2521</v>
      </c>
    </row>
    <row r="153" ht="15" spans="1:10">
      <c r="A153" s="55"/>
      <c r="B153" s="35"/>
      <c r="C153" s="55"/>
      <c r="D153" s="51" t="s">
        <v>172</v>
      </c>
      <c r="E153" s="41">
        <v>3</v>
      </c>
      <c r="F153" s="41">
        <v>2.646</v>
      </c>
      <c r="G153" s="55"/>
      <c r="H153" s="33" t="s">
        <v>17</v>
      </c>
      <c r="I153" s="31">
        <f t="shared" si="6"/>
        <v>3</v>
      </c>
      <c r="J153" s="31">
        <f t="shared" si="7"/>
        <v>2.646</v>
      </c>
    </row>
  </sheetData>
  <autoFilter xmlns:etc="http://www.wps.cn/officeDocument/2017/etCustomData" ref="A2:J153" etc:filterBottomFollowUsedRange="0">
    <extLst/>
  </autoFilter>
  <mergeCells count="42">
    <mergeCell ref="A1:J1"/>
    <mergeCell ref="A3:D3"/>
    <mergeCell ref="B4:D4"/>
    <mergeCell ref="B64:D64"/>
    <mergeCell ref="A4:A63"/>
    <mergeCell ref="A64:A153"/>
    <mergeCell ref="B5:B30"/>
    <mergeCell ref="B31:B33"/>
    <mergeCell ref="B34:B38"/>
    <mergeCell ref="B39:B49"/>
    <mergeCell ref="B50:B63"/>
    <mergeCell ref="B65:B70"/>
    <mergeCell ref="B71:B81"/>
    <mergeCell ref="B82:B110"/>
    <mergeCell ref="B111:B114"/>
    <mergeCell ref="B115:B118"/>
    <mergeCell ref="B119:B134"/>
    <mergeCell ref="B135:B153"/>
    <mergeCell ref="C5:C30"/>
    <mergeCell ref="C31:C33"/>
    <mergeCell ref="C34:C38"/>
    <mergeCell ref="C39:C49"/>
    <mergeCell ref="C50:C63"/>
    <mergeCell ref="C65:C70"/>
    <mergeCell ref="C71:C81"/>
    <mergeCell ref="C82:C110"/>
    <mergeCell ref="C111:C114"/>
    <mergeCell ref="C115:C118"/>
    <mergeCell ref="C119:C134"/>
    <mergeCell ref="C135:C153"/>
    <mergeCell ref="G6:G30"/>
    <mergeCell ref="G32:G33"/>
    <mergeCell ref="G35:G38"/>
    <mergeCell ref="G40:G49"/>
    <mergeCell ref="G51:G63"/>
    <mergeCell ref="G66:G70"/>
    <mergeCell ref="G72:G81"/>
    <mergeCell ref="G83:G110"/>
    <mergeCell ref="G112:G114"/>
    <mergeCell ref="G116:G118"/>
    <mergeCell ref="G120:G134"/>
    <mergeCell ref="G136:G15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21"/>
  <sheetViews>
    <sheetView workbookViewId="0">
      <selection activeCell="K14" sqref="K14"/>
    </sheetView>
  </sheetViews>
  <sheetFormatPr defaultColWidth="9" defaultRowHeight="14" outlineLevelCol="4"/>
  <cols>
    <col min="3" max="3" width="32.2727272727273" customWidth="1"/>
    <col min="5" max="5" width="11.1272727272727" customWidth="1"/>
  </cols>
  <sheetData>
    <row r="3" spans="4:5">
      <c r="D3" s="1" t="s">
        <v>173</v>
      </c>
      <c r="E3" s="1" t="s">
        <v>174</v>
      </c>
    </row>
    <row r="4" spans="2:5">
      <c r="B4" s="2">
        <v>2021</v>
      </c>
      <c r="C4" s="2" t="s">
        <v>13</v>
      </c>
      <c r="D4" s="2">
        <f>'1'!E5</f>
        <v>1098</v>
      </c>
      <c r="E4" s="3">
        <f>'1'!F5</f>
        <v>1527.3655</v>
      </c>
    </row>
    <row r="5" spans="2:5">
      <c r="B5" s="2">
        <v>2022</v>
      </c>
      <c r="C5" s="2" t="s">
        <v>13</v>
      </c>
      <c r="D5" s="2">
        <f>'1'!E82</f>
        <v>2530</v>
      </c>
      <c r="E5" s="3">
        <f>'1'!F82</f>
        <v>2539.4712</v>
      </c>
    </row>
    <row r="6" spans="4:5">
      <c r="D6" s="1" t="s">
        <v>173</v>
      </c>
      <c r="E6" s="1" t="s">
        <v>174</v>
      </c>
    </row>
    <row r="7" spans="2:5">
      <c r="B7" s="2">
        <v>2021</v>
      </c>
      <c r="C7" s="2" t="s">
        <v>50</v>
      </c>
      <c r="D7" s="2">
        <f>'1'!E31</f>
        <v>6</v>
      </c>
      <c r="E7" s="3">
        <f>'1'!F31</f>
        <v>28.1706</v>
      </c>
    </row>
    <row r="8" spans="2:5">
      <c r="B8" s="2">
        <v>2022</v>
      </c>
      <c r="C8" s="2" t="s">
        <v>50</v>
      </c>
      <c r="D8" s="2">
        <f>'1'!$E$71</f>
        <v>53</v>
      </c>
      <c r="E8" s="3">
        <f>'1'!$F$71</f>
        <v>209.88</v>
      </c>
    </row>
    <row r="9" spans="4:5">
      <c r="D9" s="1" t="s">
        <v>173</v>
      </c>
      <c r="E9" s="1" t="s">
        <v>174</v>
      </c>
    </row>
    <row r="10" spans="2:5">
      <c r="B10" s="2">
        <v>2021</v>
      </c>
      <c r="C10" s="2" t="s">
        <v>53</v>
      </c>
      <c r="D10" s="2">
        <f>'1'!E34</f>
        <v>29</v>
      </c>
      <c r="E10" s="3">
        <f>'1'!F34</f>
        <v>51.3</v>
      </c>
    </row>
    <row r="11" spans="2:5">
      <c r="B11" s="2">
        <v>2022</v>
      </c>
      <c r="C11" s="2" t="s">
        <v>53</v>
      </c>
      <c r="D11" s="2">
        <f>'1'!E115</f>
        <v>1665</v>
      </c>
      <c r="E11" s="3">
        <f>'1'!F115</f>
        <v>794.832</v>
      </c>
    </row>
    <row r="12" spans="4:5">
      <c r="D12" s="1" t="s">
        <v>173</v>
      </c>
      <c r="E12" s="1" t="s">
        <v>174</v>
      </c>
    </row>
    <row r="13" spans="2:5">
      <c r="B13" s="2">
        <v>2021</v>
      </c>
      <c r="C13" s="2" t="s">
        <v>58</v>
      </c>
      <c r="D13" s="2">
        <f>'1'!E39</f>
        <v>338</v>
      </c>
      <c r="E13" s="3">
        <f>'1'!F39</f>
        <v>595.154200000001</v>
      </c>
    </row>
    <row r="14" spans="2:5">
      <c r="B14" s="2">
        <v>2022</v>
      </c>
      <c r="C14" s="2" t="s">
        <v>58</v>
      </c>
      <c r="D14" s="2">
        <f>'1'!E119</f>
        <v>1838</v>
      </c>
      <c r="E14" s="3">
        <f>'1'!F119</f>
        <v>1609.3709</v>
      </c>
    </row>
    <row r="15" spans="4:5">
      <c r="D15" s="1" t="s">
        <v>173</v>
      </c>
      <c r="E15" s="1" t="s">
        <v>174</v>
      </c>
    </row>
    <row r="16" spans="2:5">
      <c r="B16" s="2">
        <v>2021</v>
      </c>
      <c r="C16" s="2" t="s">
        <v>70</v>
      </c>
      <c r="D16" s="2">
        <f>'1'!E50</f>
        <v>716</v>
      </c>
      <c r="E16" s="3">
        <f>'1'!F50</f>
        <v>904.658199999999</v>
      </c>
    </row>
    <row r="17" spans="2:5">
      <c r="B17" s="2">
        <v>2022</v>
      </c>
      <c r="C17" s="2" t="s">
        <v>70</v>
      </c>
      <c r="D17" s="2">
        <f>'1'!E135</f>
        <v>481</v>
      </c>
      <c r="E17" s="3">
        <f>'1'!F135</f>
        <v>379.265600000001</v>
      </c>
    </row>
    <row r="18" spans="4:5">
      <c r="D18" s="1" t="s">
        <v>173</v>
      </c>
      <c r="E18" s="1" t="s">
        <v>174</v>
      </c>
    </row>
    <row r="19" spans="2:5">
      <c r="B19">
        <v>2022</v>
      </c>
      <c r="C19" s="2" t="s">
        <v>135</v>
      </c>
      <c r="D19" s="2">
        <f>'1'!E111</f>
        <v>327</v>
      </c>
      <c r="E19" s="3">
        <f>'1'!F111</f>
        <v>320.1772</v>
      </c>
    </row>
    <row r="20" spans="4:5">
      <c r="D20" s="1" t="s">
        <v>173</v>
      </c>
      <c r="E20" s="1" t="s">
        <v>174</v>
      </c>
    </row>
    <row r="21" spans="2:5">
      <c r="B21">
        <v>2022</v>
      </c>
      <c r="C21" t="s">
        <v>90</v>
      </c>
      <c r="D21" s="1">
        <f>'1'!E65</f>
        <v>24</v>
      </c>
      <c r="E21" s="4">
        <f>'1'!F65</f>
        <v>51.8413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FM方</cp:lastModifiedBy>
  <dcterms:created xsi:type="dcterms:W3CDTF">2025-07-08T07:04:00Z</dcterms:created>
  <dcterms:modified xsi:type="dcterms:W3CDTF">2025-07-11T03:35:59Z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A21A4D90FB49ADA76C706F68CF0436CD</vt:lpwstr>
  </property>
  <property fmtid="{D5CDD505-2E9C-101B-9397-08002B2CF9AE}" pid="3" name="KSOProductBuildVer">
    <vt:lpwstr>2052-12.1.0.21915</vt:lpwstr>
  </property>
</Properties>
</file>